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48" documentId="13_ncr:1_{F6CB121F-512D-4AA6-A0C1-0FB36C537598}" xr6:coauthVersionLast="47" xr6:coauthVersionMax="47" xr10:uidLastSave="{F1F58ECA-D3A9-4A0A-838E-27D58F7EF712}"/>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6" l="1"/>
  <c r="J5" i="6"/>
  <c r="I5" i="6"/>
  <c r="B5"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<sst xmlns="http://schemas.openxmlformats.org/spreadsheetml/2006/main" count="178585" uniqueCount="39078">
  <si>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</si>
  <si>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</si>
  <si>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</si>
  <si>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</si>
  <si>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</si>
  <si>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</si>
  <si>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</si>
  <si>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</si>
  <si>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</si>
  <si>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</si>
  <si>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</si>
  <si>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</si>
  <si>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</si>
  <si>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</si>
  <si>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</si>
  <si>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</si>
  <si>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</si>
  <si>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</si>
  <si>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</si>
  <si>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</si>
  <si>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</si>
  <si>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</si>
  <si>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</si>
  <si>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</si>
  <si>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</si>
  <si>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</si>
  <si>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</si>
  <si>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</si>
  <si>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</si>
  <si>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</si>
  <si>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</si>
  <si>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</si>
  <si>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</si>
  <si>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</si>
  <si>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</si>
  <si>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</si>
  <si>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</si>
  <si>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</si>
  <si>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</si>
  <si>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</si>
  <si>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</si>
  <si>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</si>
  <si>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</si>
  <si>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</si>
  <si>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</si>
  <si>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</si>
  <si>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</si>
  <si>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</si>
  <si>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</si>
  <si>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</si>
  <si>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</si>
  <si>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</si>
  <si>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</si>
  <si>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</si>
  <si>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</si>
  <si>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</si>
  <si>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</si>
  <si>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</si>
  <si>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</si>
  <si>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</si>
  <si>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</si>
  <si>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</si>
  <si>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</si>
  <si>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</si>
  <si>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</si>
  <si>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</si>
  <si>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</si>
  <si>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</si>
  <si>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</si>
  <si>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</si>
  <si>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</si>
  <si>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</si>
  <si>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</si>
  <si>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</si>
  <si>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</si>
  <si>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</si>
  <si>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</si>
  <si>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</si>
  <si>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</si>
  <si>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</si>
  <si>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</si>
  <si>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</si>
  <si>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</si>
  <si>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</si>
  <si>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</si>
  <si>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</si>
  <si>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</si>
  <si>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</si>
  <si>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</si>
  <si>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</si>
  <si>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</si>
  <si>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</si>
  <si>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</si>
  <si>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</si>
  <si>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</si>
  <si>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</si>
  <si>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</si>
  <si>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</si>
  <si>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</si>
  <si>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</si>
  <si>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</si>
  <si>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</si>
  <si>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</si>
  <si>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</si>
  <si>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</si>
  <si>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</si>
  <si>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</si>
  <si>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</si>
  <si>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</si>
  <si>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</si>
  <si>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</si>
  <si>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</si>
  <si>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</si>
  <si>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</si>
  <si>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</si>
  <si>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</si>
  <si>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</si>
  <si>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</si>
  <si>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</si>
  <si>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</si>
  <si>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</si>
  <si>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</si>
  <si>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</si>
  <si>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</si>
  <si>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</si>
  <si>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</si>
  <si>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</si>
  <si>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</si>
  <si>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</si>
  <si>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</si>
  <si>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</si>
  <si>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</si>
  <si>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</si>
  <si>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</si>
  <si>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</si>
  <si>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</si>
  <si>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</si>
  <si>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</si>
  <si>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</si>
  <si>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</si>
  <si>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</si>
  <si>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</si>
  <si>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</si>
  <si>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</si>
  <si>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</si>
  <si>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</si>
  <si>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</si>
  <si>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</si>
  <si>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</si>
  <si>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</si>
  <si>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</si>
  <si>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</si>
  <si>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</si>
  <si>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</si>
  <si>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</si>
  <si>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</si>
  <si>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</si>
  <si>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</si>
  <si>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</si>
  <si>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</si>
  <si>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</si>
  <si>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</si>
  <si>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</si>
  <si>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</si>
  <si>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</si>
  <si>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</si>
  <si>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</si>
  <si>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</si>
  <si>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</si>
  <si>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</si>
  <si>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</si>
  <si>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</si>
  <si>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</si>
  <si>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</si>
  <si>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</si>
  <si>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</si>
  <si>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</si>
  <si>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</si>
  <si>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</si>
  <si>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</si>
  <si>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</si>
  <si>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</si>
  <si>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</si>
  <si>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</si>
  <si>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</si>
  <si>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</si>
  <si>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</si>
  <si>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</si>
  <si>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</si>
  <si>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</si>
  <si>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</si>
  <si>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</si>
  <si>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</si>
  <si>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</si>
  <si>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</si>
  <si>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</si>
  <si>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</si>
  <si>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</si>
  <si>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</si>
  <si>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</si>
  <si>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</si>
  <si>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</si>
  <si>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</si>
  <si>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</si>
  <si>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</si>
  <si>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</si>
  <si>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</si>
  <si>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</si>
  <si>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</si>
  <si>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</si>
  <si>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</si>
  <si>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</si>
  <si>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</si>
  <si>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</si>
  <si>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</si>
  <si>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</si>
  <si>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</si>
  <si>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</si>
  <si>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</si>
  <si>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</si>
  <si>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</si>
  <si>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</si>
  <si>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</si>
  <si>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</si>
  <si>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</si>
  <si>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</si>
  <si>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</si>
  <si>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</si>
  <si>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</si>
  <si>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</si>
  <si>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</si>
  <si>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</si>
  <si>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</si>
  <si>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</si>
  <si>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</si>
  <si>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</si>
  <si>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</si>
  <si>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</si>
  <si>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</si>
  <si>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</si>
  <si>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</si>
  <si>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</si>
  <si>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</si>
  <si>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</si>
  <si>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</si>
  <si>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</si>
  <si>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</si>
  <si>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</si>
  <si>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</si>
  <si>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</si>
  <si>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</si>
  <si>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</si>
  <si>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</si>
  <si>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</si>
  <si>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</si>
  <si>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</si>
  <si>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</si>
  <si>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</si>
  <si>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</si>
  <si>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</si>
  <si>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</si>
  <si>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</si>
  <si>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</si>
  <si>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</si>
  <si>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</si>
  <si>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</si>
  <si>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</si>
  <si>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</si>
  <si>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</si>
  <si>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</si>
  <si>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</si>
  <si>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</si>
  <si>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</si>
  <si>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</si>
  <si>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</si>
  <si>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</si>
  <si>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</si>
  <si>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</si>
  <si>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</si>
  <si>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</si>
  <si>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</si>
  <si>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</si>
  <si>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</si>
  <si>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</si>
  <si>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</si>
  <si>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</si>
  <si>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</si>
  <si>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</si>
  <si>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</si>
  <si>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</si>
  <si>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</si>
  <si>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</si>
  <si>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</si>
  <si>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</si>
  <si>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</si>
  <si>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</si>
  <si>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</si>
  <si>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</si>
  <si>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</si>
  <si>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</si>
  <si>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</si>
  <si>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</si>
  <si>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</si>
  <si>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</si>
  <si>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</si>
  <si>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</si>
  <si>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</si>
  <si>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</si>
  <si>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</si>
  <si>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</si>
  <si>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</si>
  <si>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</si>
  <si>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</si>
  <si>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</si>
  <si>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</si>
  <si>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</si>
  <si>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</si>
  <si>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</si>
  <si>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</si>
  <si>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</si>
  <si>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</si>
  <si>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</si>
  <si>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</si>
  <si>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</si>
  <si>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</si>
  <si>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</si>
  <si>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</si>
  <si>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</si>
  <si>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</si>
  <si>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</si>
  <si>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</si>
  <si>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</si>
  <si>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</si>
  <si>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</si>
  <si>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</si>
  <si>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</si>
  <si>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</si>
  <si>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</si>
  <si>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</si>
  <si>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</si>
  <si>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</si>
  <si>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</si>
  <si>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</si>
  <si>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</si>
  <si>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</si>
  <si>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</si>
  <si>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</si>
  <si>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</si>
  <si>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</si>
  <si>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</si>
  <si>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</si>
  <si>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</si>
  <si>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</si>
  <si>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</si>
  <si>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</si>
  <si>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</si>
  <si>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</si>
  <si>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</si>
  <si>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</si>
  <si>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</si>
  <si>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</si>
  <si>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</si>
  <si>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</si>
  <si>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</si>
  <si>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</si>
  <si>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</si>
  <si>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</si>
  <si>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</si>
  <si>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</si>
  <si>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</si>
  <si>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</si>
  <si>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</si>
  <si>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</si>
  <si>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</si>
  <si>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</si>
  <si>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</si>
  <si>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</si>
  <si>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</si>
  <si>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</si>
  <si>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</si>
  <si>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</si>
  <si>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</si>
  <si>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</si>
  <si>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</si>
  <si>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</si>
  <si>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</si>
  <si>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</si>
  <si>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</si>
  <si>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</si>
  <si>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</si>
  <si>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</si>
  <si>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</si>
  <si>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</si>
  <si>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</si>
  <si>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</si>
  <si>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</si>
  <si>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</si>
  <si>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</si>
  <si>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</si>
  <si>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</si>
  <si>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</si>
  <si>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</si>
  <si>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</si>
  <si>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</si>
  <si>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</si>
  <si>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</si>
  <si>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</si>
  <si>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</si>
  <si>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</si>
  <si>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</si>
  <si>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</si>
  <si>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</si>
  <si>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</si>
  <si>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</si>
  <si>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</si>
  <si>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</si>
  <si>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</si>
  <si>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</si>
  <si>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</si>
  <si>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</si>
  <si>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</si>
  <si>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</si>
  <si>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</si>
  <si>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</si>
  <si>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</si>
  <si>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</si>
  <si>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</si>
  <si>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</si>
  <si>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</si>
  <si>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</si>
  <si>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</si>
  <si>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</si>
  <si>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</si>
  <si>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</si>
  <si>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</si>
  <si>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</si>
  <si>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</si>
  <si>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</si>
  <si>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</si>
  <si>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</si>
  <si>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</si>
  <si>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</si>
  <si>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</si>
  <si>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</si>
  <si>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</si>
  <si>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</si>
  <si>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</si>
  <si>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</si>
  <si>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</si>
  <si>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</si>
  <si>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</si>
  <si>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</si>
  <si>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</si>
  <si>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</si>
  <si>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</si>
  <si>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</si>
  <si>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</si>
  <si>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</si>
  <si>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</si>
  <si>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</si>
  <si>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</si>
  <si>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</si>
  <si>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</si>
  <si>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</si>
  <si>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</si>
  <si>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</si>
  <si>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</si>
  <si>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</si>
  <si>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</si>
  <si>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</si>
  <si>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</si>
  <si>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</si>
  <si>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</si>
  <si>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</si>
  <si>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</si>
  <si>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</si>
  <si>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</si>
  <si>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</si>
  <si>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</si>
  <si>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</si>
  <si>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</si>
  <si>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</si>
  <si>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</si>
  <si>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</si>
  <si>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</si>
  <si>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</si>
  <si>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</si>
  <si>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</si>
  <si>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</si>
  <si>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</si>
  <si>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</si>
  <si>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</si>
  <si>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</si>
  <si>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</si>
  <si>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</si>
  <si>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</si>
  <si>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</si>
  <si>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</si>
  <si>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</si>
  <si>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</si>
  <si>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</si>
  <si>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</si>
  <si>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</si>
  <si>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</si>
  <si>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</si>
  <si>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</si>
  <si>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</si>
  <si>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</si>
  <si>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</si>
  <si>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</si>
  <si>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</si>
  <si>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</si>
  <si>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</si>
  <si>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</si>
  <si>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</si>
  <si>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</si>
  <si>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</si>
  <si>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</si>
  <si>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</si>
  <si>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</si>
  <si>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</si>
  <si>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</si>
  <si>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</si>
  <si>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</si>
  <si>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</si>
  <si>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</si>
  <si>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</si>
  <si>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</si>
  <si>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</si>
  <si>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</si>
  <si>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</si>
  <si>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</si>
  <si>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</si>
  <si>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</si>
  <si>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</si>
  <si>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</si>
  <si>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</si>
  <si>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</si>
  <si>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</si>
  <si>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</si>
  <si>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</si>
  <si>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</si>
  <si>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</si>
  <si>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</si>
  <si>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</si>
  <si>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</si>
  <si>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</si>
  <si>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</si>
  <si>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</si>
  <si>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</si>
  <si>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</si>
  <si>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</si>
  <si>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</si>
  <si>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</si>
  <si>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</si>
  <si>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</si>
  <si>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</si>
  <si>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</si>
  <si>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</si>
  <si>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</si>
  <si>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</si>
  <si>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</si>
  <si>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</si>
  <si>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</si>
  <si>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</si>
  <si>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</si>
  <si>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</si>
  <si>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</si>
  <si>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</si>
  <si>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</si>
  <si>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</si>
  <si>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</si>
  <si>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</si>
  <si>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</si>
  <si>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</si>
  <si>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</si>
  <si>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</si>
  <si>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</si>
  <si>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</si>
  <si>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</si>
  <si>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</si>
  <si>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</si>
  <si>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</si>
  <si>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</si>
  <si>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</si>
  <si>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</si>
  <si>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</si>
  <si>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</si>
  <si>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</si>
  <si>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</si>
  <si>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</si>
  <si>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</si>
  <si>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</si>
  <si>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</si>
  <si>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</si>
  <si>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</si>
  <si>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</si>
  <si>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</si>
  <si>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</si>
  <si>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</si>
  <si>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</si>
  <si>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</si>
  <si>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</si>
  <si>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</si>
  <si>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</si>
  <si>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</si>
  <si>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</si>
  <si>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</si>
  <si>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</si>
  <si>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</si>
  <si>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</si>
  <si>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</si>
  <si>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</si>
  <si>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</si>
  <si>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</si>
  <si>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</si>
  <si>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</si>
  <si>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</si>
  <si>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</si>
  <si>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</si>
  <si>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</si>
  <si>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</si>
  <si>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</si>
  <si>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</si>
  <si>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</si>
  <si>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</si>
  <si>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</si>
  <si>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</si>
  <si>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</si>
  <si>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</si>
  <si>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</si>
  <si>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</si>
  <si>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</si>
  <si>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</si>
  <si>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</si>
  <si>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</si>
  <si>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</si>
  <si>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</si>
  <si>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</si>
  <si>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</si>
  <si>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</si>
  <si>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</si>
  <si>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</si>
  <si>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</si>
  <si>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</si>
  <si>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</si>
  <si>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</si>
  <si>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</si>
  <si>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</si>
  <si>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</si>
  <si>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</si>
  <si>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</si>
  <si>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</si>
  <si>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</si>
  <si>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</si>
  <si>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</si>
  <si>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</si>
  <si>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</si>
  <si>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</si>
  <si>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</si>
  <si>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</si>
  <si>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</si>
  <si>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</si>
  <si>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</si>
  <si>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</si>
  <si>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</si>
  <si>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</si>
  <si>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</si>
  <si>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</si>
  <si>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</si>
  <si>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</si>
  <si>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</si>
  <si>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</si>
  <si>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</si>
  <si>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</si>
  <si>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</si>
  <si>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</si>
  <si>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</si>
  <si>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</si>
  <si>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</si>
  <si>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</si>
  <si>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</si>
  <si>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</si>
  <si>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</si>
  <si>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</si>
  <si>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</si>
  <si>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</si>
  <si>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</si>
  <si>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</si>
  <si>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</si>
  <si>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</si>
  <si>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</si>
  <si>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</si>
  <si>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</si>
  <si>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</si>
  <si>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</si>
  <si>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</si>
  <si>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</si>
  <si>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</si>
  <si>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</si>
  <si>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</si>
  <si>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</si>
  <si>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</si>
  <si>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</si>
  <si>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</si>
  <si>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</si>
  <si>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</si>
  <si>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</si>
  <si>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</si>
  <si>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</si>
  <si>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</si>
  <si>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</si>
  <si>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</si>
  <si>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</si>
  <si>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</si>
  <si>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</si>
  <si>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</si>
  <si>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</si>
  <si>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</si>
  <si>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</si>
  <si>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</si>
  <si>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</si>
  <si>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</si>
  <si>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</si>
  <si>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</si>
  <si>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</si>
  <si>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</si>
  <si>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</si>
  <si>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</si>
  <si>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</si>
  <si>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</si>
  <si>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</si>
  <si>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</si>
  <si>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</si>
  <si>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</si>
  <si>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</si>
  <si>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</si>
  <si>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</si>
  <si>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</si>
  <si>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</si>
  <si>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</si>
  <si>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</si>
  <si>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</si>
  <si>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</si>
  <si>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</si>
  <si>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</si>
  <si>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</si>
  <si>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</si>
  <si>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</si>
  <si>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</si>
  <si>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</si>
  <si>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</si>
  <si>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</si>
  <si>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</si>
  <si>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</si>
  <si>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</si>
  <si>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</si>
  <si>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</si>
  <si>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</si>
  <si>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</si>
  <si>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</si>
  <si>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</si>
  <si>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</si>
  <si>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</si>
  <si>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</si>
  <si>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</si>
  <si>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</si>
  <si>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</si>
  <si>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</si>
  <si>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</si>
  <si>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</si>
  <si>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</si>
  <si>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</si>
  <si>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</si>
  <si>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</si>
  <si>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</si>
  <si>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</si>
  <si>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</si>
  <si>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</si>
  <si>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</si>
  <si>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</si>
  <si>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</si>
  <si>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</si>
  <si>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</si>
  <si>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</si>
  <si>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</si>
  <si>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</si>
  <si>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</si>
  <si>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</si>
  <si>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</si>
  <si>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</si>
  <si>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</si>
  <si>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</si>
  <si>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</si>
  <si>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</si>
  <si>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</si>
  <si>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</si>
  <si>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</si>
  <si>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</si>
  <si>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</si>
  <si>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</si>
  <si>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</si>
  <si>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</si>
  <si>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</si>
  <si>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</si>
  <si>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</si>
  <si>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</si>
  <si>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</si>
  <si>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</si>
  <si>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</si>
  <si>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</si>
  <si>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</si>
  <si>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</si>
  <si>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</si>
  <si>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</si>
  <si>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</si>
  <si>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</si>
  <si>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</si>
  <si>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</si>
  <si>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</si>
  <si>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</si>
  <si>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</si>
  <si>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</si>
  <si>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</si>
  <si>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</si>
  <si>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</si>
  <si>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</si>
  <si>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</si>
  <si>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</si>
  <si>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</si>
  <si>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</si>
  <si>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</si>
  <si>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</si>
  <si>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</si>
  <si>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</si>
  <si>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</si>
  <si>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</si>
  <si>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</si>
  <si>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</si>
  <si>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</si>
  <si>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</si>
  <si>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</si>
  <si>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</si>
  <si>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</si>
  <si>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</si>
  <si>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</si>
  <si>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</si>
  <si>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</si>
  <si>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</si>
  <si>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</si>
  <si>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</si>
  <si>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</si>
  <si>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</si>
  <si>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</si>
  <si>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</si>
  <si>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</si>
  <si>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</si>
  <si>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</si>
  <si>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</si>
  <si>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</si>
  <si>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</si>
  <si>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</si>
  <si>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</si>
  <si>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</si>
  <si>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</si>
  <si>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</si>
  <si>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</si>
  <si>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</si>
  <si>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</si>
  <si>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</si>
  <si>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</si>
  <si>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</si>
  <si>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</si>
  <si>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</si>
  <si>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</si>
  <si>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</si>
  <si>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</si>
  <si>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</si>
  <si>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</si>
  <si>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</si>
  <si>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</si>
  <si>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</si>
  <si>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</si>
  <si>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</si>
  <si>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</si>
  <si>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</si>
  <si>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</si>
  <si>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</si>
  <si>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</si>
  <si>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</si>
  <si>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</si>
  <si>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</si>
  <si>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</si>
  <si>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</si>
  <si>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</si>
  <si>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</si>
  <si>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</si>
  <si>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</si>
  <si>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</si>
  <si>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</si>
  <si>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</si>
  <si>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</si>
  <si>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</si>
  <si>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</si>
  <si>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</si>
  <si>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</si>
  <si>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</si>
  <si>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</si>
  <si>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</si>
  <si>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</si>
  <si>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</si>
  <si>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</si>
  <si>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</si>
  <si>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</si>
  <si>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</si>
  <si>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</si>
  <si>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</si>
  <si>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</si>
  <si>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</si>
  <si>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</si>
  <si>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</si>
  <si>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</si>
  <si>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</si>
  <si>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</si>
  <si>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</si>
  <si>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</si>
  <si>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</si>
  <si>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</si>
  <si>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</si>
  <si>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</si>
  <si>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</si>
  <si>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</si>
  <si>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</si>
  <si>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</si>
  <si>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</si>
  <si>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</si>
  <si>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</si>
  <si>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</si>
  <si>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</si>
  <si>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</si>
  <si>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</si>
  <si>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</si>
  <si>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</si>
  <si>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</si>
  <si>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</si>
  <si>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</si>
  <si>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</si>
  <si>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</si>
  <si>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</si>
  <si>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</si>
  <si>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</si>
  <si>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</si>
  <si>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</si>
  <si>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</si>
  <si>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</si>
  <si>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</si>
  <si>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</si>
  <si>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</si>
  <si>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</si>
  <si>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</si>
  <si>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</si>
  <si>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</si>
  <si>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</si>
  <si>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</si>
  <si>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</si>
  <si>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</si>
  <si>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</si>
  <si>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</si>
  <si>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</si>
  <si>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</si>
  <si>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</si>
  <si>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</si>
  <si>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</si>
  <si>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</si>
  <si>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</si>
  <si>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</si>
  <si>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</si>
  <si>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</si>
  <si>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</si>
  <si>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</si>
  <si>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</si>
  <si>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</si>
  <si>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</si>
  <si>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</si>
  <si>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</si>
  <si>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</si>
  <si>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</si>
  <si>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</si>
  <si>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</si>
  <si>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</si>
  <si>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</si>
  <si>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</si>
  <si>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</si>
  <si>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</si>
  <si>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</si>
  <si>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</si>
  <si>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</si>
  <si>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</si>
  <si>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</si>
  <si>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</si>
  <si>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</si>
  <si>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</si>
  <si>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</si>
  <si>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</si>
  <si>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</si>
  <si>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</si>
  <si>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</si>
  <si>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</si>
  <si>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</si>
  <si>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</si>
  <si>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</si>
  <si>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</si>
  <si>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</si>
  <si>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</si>
  <si>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</si>
  <si>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</si>
  <si>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</si>
  <si>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</si>
  <si>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</si>
  <si>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</si>
  <si>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</si>
  <si>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</si>
  <si>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</si>
  <si>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</si>
  <si>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</si>
  <si>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</si>
  <si>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</si>
  <si>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</si>
  <si>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</si>
  <si>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</si>
  <si>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</si>
  <si>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</si>
  <si>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</si>
  <si>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</si>
  <si>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</si>
  <si>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</si>
  <si>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</si>
  <si>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</si>
  <si>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</si>
  <si>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</si>
  <si>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</si>
  <si>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</si>
  <si>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</si>
  <si>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</si>
  <si>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</si>
  <si>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</si>
  <si>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</si>
  <si>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</si>
  <si>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</si>
  <si>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</si>
  <si>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</si>
  <si>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</si>
  <si>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</si>
  <si>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</si>
  <si>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</si>
  <si>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</si>
  <si>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</si>
  <si>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</si>
  <si>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</si>
  <si>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</si>
  <si>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</si>
  <si>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</si>
  <si>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</si>
  <si>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</si>
  <si>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</si>
  <si>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</si>
  <si>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</si>
  <si>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</si>
  <si>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</si>
  <si>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</si>
  <si>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</si>
  <si>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</si>
  <si>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</si>
  <si>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</si>
  <si>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</si>
  <si>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</si>
  <si>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</si>
  <si>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</si>
  <si>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</si>
  <si>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</si>
  <si>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</si>
  <si>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</si>
  <si>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</si>
  <si>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</si>
  <si>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</si>
  <si>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</si>
  <si>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</si>
  <si>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</si>
  <si>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</si>
  <si>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</si>
  <si>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</si>
  <si>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</si>
  <si>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</si>
  <si>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</si>
  <si>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</si>
  <si>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</si>
  <si>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</si>
  <si>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</si>
  <si>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</si>
  <si>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</si>
  <si>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</si>
  <si>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</si>
  <si>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</si>
  <si>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</si>
  <si>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</si>
  <si>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</si>
  <si>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</si>
  <si>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</si>
  <si>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</si>
  <si>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</si>
  <si>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</si>
  <si>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</si>
  <si>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</si>
  <si>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</si>
  <si>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</si>
  <si>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</si>
  <si>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</si>
  <si>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</si>
  <si>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</si>
  <si>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</si>
  <si>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</si>
  <si>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</si>
  <si>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</si>
  <si>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</si>
  <si>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</si>
  <si>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</si>
  <si>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</si>
  <si>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</si>
  <si>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</si>
  <si>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</si>
  <si>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</si>
  <si>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</si>
  <si>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</si>
  <si>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</si>
  <si>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</si>
  <si>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</si>
  <si>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</si>
  <si>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</si>
  <si>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</si>
  <si>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</si>
  <si>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</si>
  <si>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</si>
  <si>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</si>
  <si>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</si>
  <si>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</si>
  <si>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</si>
  <si>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</si>
  <si>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</si>
  <si>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</si>
  <si>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</si>
  <si>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</si>
  <si>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</si>
  <si>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</si>
  <si>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</si>
  <si>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</si>
  <si>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</si>
  <si>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</si>
  <si>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</si>
  <si>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</si>
  <si>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</si>
  <si>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</si>
  <si>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</si>
  <si>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</si>
  <si>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</si>
  <si>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</si>
  <si>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</si>
  <si>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</si>
  <si>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</si>
  <si>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</si>
  <si>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</si>
  <si>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</si>
  <si>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</si>
  <si>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</si>
  <si>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</si>
  <si>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</si>
  <si>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</si>
  <si>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</si>
  <si>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</si>
  <si>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</si>
  <si>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</si>
  <si>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</si>
  <si>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</si>
  <si>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</si>
  <si>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</si>
  <si>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</si>
  <si>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</si>
  <si>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</si>
  <si>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</si>
  <si>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</si>
  <si>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</si>
  <si>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</si>
  <si>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</si>
  <si>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</si>
  <si>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</si>
  <si>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</si>
  <si>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</si>
  <si>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</si>
  <si>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</si>
  <si>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</si>
  <si>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</si>
  <si>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</si>
  <si>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</si>
  <si>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</si>
  <si>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</si>
  <si>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</si>
  <si>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</si>
  <si>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</si>
  <si>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</si>
  <si>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</si>
  <si>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</si>
  <si>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</si>
  <si>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</si>
  <si>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</si>
  <si>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</si>
  <si>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</si>
  <si>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</si>
  <si>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</si>
  <si>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</si>
  <si>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</si>
  <si>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</si>
  <si>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</si>
  <si>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</si>
  <si>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</si>
  <si>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</si>
  <si>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</si>
  <si>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</si>
  <si>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</si>
  <si>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</si>
  <si>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</si>
  <si>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</si>
  <si>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</si>
  <si>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</si>
  <si>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</si>
  <si>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</si>
  <si>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</si>
  <si>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</si>
  <si>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</si>
  <si>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</si>
  <si>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</si>
  <si>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</si>
  <si>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</si>
  <si>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</si>
  <si>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</si>
  <si>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</si>
  <si>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</si>
  <si>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</si>
  <si>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</si>
  <si>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</si>
  <si>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</si>
  <si>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</si>
  <si>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</si>
  <si>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</si>
  <si>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</si>
  <si>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</si>
  <si>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</si>
  <si>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</si>
  <si>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</si>
  <si>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</si>
  <si>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</si>
  <si>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</si>
  <si>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</si>
  <si>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</si>
  <si>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</si>
  <si>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</si>
  <si>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</si>
  <si>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</si>
  <si>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</si>
  <si>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</si>
  <si>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</si>
  <si>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</si>
  <si>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</si>
  <si>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</si>
  <si>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</si>
  <si>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</si>
  <si>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</si>
  <si>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</si>
  <si>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</si>
  <si>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</si>
  <si>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</si>
  <si>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</si>
  <si>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</si>
  <si>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</si>
  <si>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</si>
  <si>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</si>
  <si>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</si>
  <si>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</si>
  <si>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</si>
  <si>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</si>
  <si>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</si>
  <si>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</si>
  <si>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</si>
  <si>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</si>
  <si>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</si>
  <si>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</si>
  <si>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</si>
  <si>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</si>
  <si>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</si>
  <si>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</si>
  <si>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</si>
  <si>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</si>
  <si>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</si>
  <si>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</si>
  <si>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</si>
  <si>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</si>
  <si>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</si>
  <si>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</si>
  <si>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</si>
  <si>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</si>
  <si>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</si>
  <si>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</si>
  <si>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</si>
  <si>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</si>
  <si>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</si>
  <si>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</si>
  <si>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</si>
  <si>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</si>
  <si>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</si>
  <si>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</si>
  <si>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</si>
  <si>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</si>
  <si>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</si>
  <si>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</si>
  <si>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</si>
  <si>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</si>
  <si>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</si>
  <si>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</si>
  <si>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</si>
  <si>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</si>
  <si>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</si>
  <si>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</si>
  <si>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</si>
  <si>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</si>
  <si>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</si>
  <si>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</si>
  <si>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</si>
  <si>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</si>
  <si>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</si>
  <si>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</si>
  <si>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</si>
  <si>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</si>
  <si>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</si>
  <si>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</si>
  <si>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</si>
  <si>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</si>
  <si>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</si>
  <si>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</si>
  <si>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</si>
  <si>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</si>
  <si>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</si>
  <si>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</si>
  <si>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</si>
  <si>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</si>
  <si>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</si>
  <si>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</si>
  <si>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</si>
  <si>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</si>
  <si>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</si>
  <si>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</si>
  <si>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</si>
  <si>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</si>
  <si>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</si>
  <si>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</si>
  <si>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</si>
  <si>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</si>
  <si>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</si>
  <si>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</si>
  <si>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</si>
  <si>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</si>
  <si>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</si>
  <si>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</si>
  <si>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</si>
  <si>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</si>
  <si>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</si>
  <si>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</si>
  <si>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</si>
  <si>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</si>
  <si>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</si>
  <si>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</si>
  <si>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</si>
  <si>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</si>
  <si>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</si>
  <si>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</si>
  <si>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</si>
  <si>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</si>
  <si>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</si>
  <si>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</si>
  <si>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</si>
  <si>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</si>
  <si>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</si>
  <si>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</si>
  <si>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</si>
  <si>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</si>
  <si>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</si>
  <si>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</si>
  <si>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</si>
  <si>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</si>
  <si>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</si>
  <si>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</si>
  <si>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</si>
  <si>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</si>
  <si>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</si>
  <si>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</si>
  <si>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</si>
  <si>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</si>
  <si>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</si>
  <si>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</si>
  <si>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</si>
  <si>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</si>
  <si>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</si>
  <si>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</si>
  <si>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</si>
  <si>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</si>
  <si>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</si>
  <si>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</si>
  <si>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</si>
  <si>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</si>
  <si>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</si>
  <si>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</si>
  <si>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</si>
  <si>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</si>
  <si>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</si>
  <si>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</si>
  <si>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</si>
  <si>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</si>
  <si>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</si>
  <si>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</si>
  <si>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</si>
  <si>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</si>
  <si>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</si>
  <si>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</si>
  <si>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</si>
  <si>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</si>
  <si>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</si>
  <si>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</si>
  <si>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</si>
  <si>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</si>
  <si>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</si>
  <si>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</si>
  <si>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</si>
  <si>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</si>
  <si>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</si>
  <si>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</si>
  <si>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</si>
  <si>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</si>
  <si>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</si>
  <si>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</si>
  <si>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</si>
  <si>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</si>
  <si>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</si>
  <si>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</si>
  <si>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</si>
  <si>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</si>
  <si>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</si>
  <si>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</si>
  <si>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</si>
  <si>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</si>
  <si>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</si>
  <si>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</si>
  <si>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</si>
  <si>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</si>
  <si>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</si>
  <si>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</si>
  <si>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</si>
  <si>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</si>
  <si>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</si>
  <si>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</si>
  <si>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</si>
  <si>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</si>
  <si>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</si>
  <si>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</si>
  <si>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</si>
  <si>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</si>
  <si>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</si>
  <si>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</si>
  <si>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</si>
  <si>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</si>
  <si>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</si>
  <si>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</si>
  <si>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</si>
  <si>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</si>
  <si>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</si>
  <si>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</si>
  <si>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</si>
  <si>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</si>
  <si>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</si>
  <si>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</si>
  <si>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</si>
  <si>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</si>
  <si>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</si>
  <si>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</si>
  <si>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</si>
  <si>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</si>
  <si>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</si>
  <si>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</si>
  <si>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</si>
  <si>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</si>
  <si>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</si>
  <si>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</si>
  <si>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</si>
  <si>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</si>
  <si>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</si>
  <si>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</si>
  <si>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</si>
  <si>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</si>
  <si>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</si>
  <si>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</si>
  <si>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</si>
  <si>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</si>
  <si>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</si>
  <si>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</si>
  <si>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</si>
  <si>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</si>
  <si>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</si>
  <si>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</si>
  <si>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</si>
  <si>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</si>
  <si>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</si>
  <si>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</si>
  <si>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</si>
  <si>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</si>
  <si>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</si>
  <si>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</si>
  <si>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</si>
  <si>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</si>
  <si>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</si>
  <si>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</si>
  <si>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</si>
  <si>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</si>
  <si>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</si>
  <si>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</si>
  <si>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</si>
  <si>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</si>
  <si>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</si>
  <si>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</si>
  <si>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</si>
  <si>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</si>
  <si>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</si>
  <si>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</si>
  <si>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</si>
  <si>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</si>
  <si>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</si>
  <si>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</si>
  <si>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</si>
  <si>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</si>
  <si>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</si>
  <si>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</si>
  <si>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</si>
  <si>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</si>
  <si>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</si>
  <si>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</si>
  <si>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</si>
  <si>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</si>
  <si>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</si>
  <si>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</si>
  <si>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</si>
  <si>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</si>
  <si>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</si>
  <si>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</si>
  <si>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</si>
  <si>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</si>
  <si>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</si>
  <si>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</si>
  <si>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</si>
  <si>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</si>
  <si>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</si>
  <si>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</si>
  <si>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</si>
  <si>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</si>
  <si>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</si>
  <si>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</si>
  <si>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</si>
  <si>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</si>
  <si>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</si>
  <si>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</si>
  <si>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</si>
  <si>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</si>
  <si>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</si>
  <si>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</si>
  <si>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</si>
  <si>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</si>
  <si>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</si>
  <si>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</si>
  <si>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</si>
  <si>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</si>
  <si>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</si>
  <si>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</si>
  <si>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</si>
  <si>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</si>
  <si>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</si>
  <si>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</si>
  <si>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</si>
  <si>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</si>
  <si>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</si>
  <si>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</si>
  <si>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</si>
  <si>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</si>
  <si>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</si>
  <si>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</si>
  <si>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</si>
  <si>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</si>
  <si>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</si>
  <si>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</si>
  <si>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</si>
  <si>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</si>
  <si>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</si>
  <si>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</si>
  <si>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</si>
  <si>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</si>
  <si>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</si>
  <si>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</si>
  <si>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</si>
  <si>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</si>
  <si>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</si>
  <si>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</si>
  <si>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</si>
  <si>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</si>
  <si>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</si>
  <si>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</si>
  <si>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</si>
  <si>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</si>
  <si>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</si>
  <si>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</si>
  <si>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</si>
  <si>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</si>
  <si>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</si>
  <si>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</si>
  <si>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</si>
  <si>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</si>
  <si>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</si>
  <si>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</si>
  <si>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</si>
  <si>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</si>
  <si>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</si>
  <si>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</si>
  <si>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</si>
  <si>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</si>
  <si>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</si>
  <si>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</si>
  <si>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</si>
  <si>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</si>
  <si>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</si>
  <si>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</si>
  <si>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</si>
  <si>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</si>
  <si>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</si>
  <si>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</si>
  <si>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</si>
  <si>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</si>
  <si>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</si>
  <si>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</si>
  <si>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</si>
  <si>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</si>
  <si>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</si>
  <si>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</si>
  <si>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</si>
  <si>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</si>
  <si>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</si>
  <si>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</si>
  <si>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</si>
  <si>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</si>
  <si>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</si>
  <si>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</si>
  <si>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</si>
  <si>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</si>
  <si>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</si>
  <si>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</si>
  <si>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</si>
  <si>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</si>
  <si>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</si>
  <si>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</si>
  <si>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</si>
  <si>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</si>
  <si>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</si>
  <si>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</si>
  <si>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</si>
  <si>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</si>
  <si>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</si>
  <si>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</si>
  <si>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</si>
  <si>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</si>
  <si>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</si>
  <si>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</si>
  <si>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</si>
  <si>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</si>
  <si>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</si>
  <si>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</si>
  <si>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</si>
  <si>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</si>
  <si>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</si>
  <si>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</si>
  <si>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</si>
  <si>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</si>
  <si>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</si>
  <si>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</si>
  <si>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</si>
  <si>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</si>
  <si>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</si>
  <si>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</si>
  <si>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</si>
  <si>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</si>
  <si>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</si>
  <si>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</si>
  <si>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</si>
  <si>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</si>
  <si>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</si>
  <si>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</si>
  <si>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</si>
  <si>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</si>
  <si>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</si>
  <si>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</si>
  <si>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</si>
  <si>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</si>
  <si>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</si>
  <si>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</si>
  <si>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</si>
  <si>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</si>
  <si>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</si>
  <si>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</si>
  <si>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</si>
  <si>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</si>
  <si>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</si>
  <si>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</si>
  <si>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</si>
  <si>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</si>
  <si>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</si>
  <si>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</si>
  <si>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</si>
  <si>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</si>
  <si>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</si>
  <si>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</si>
  <si>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</si>
  <si>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</si>
  <si>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</si>
  <si>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</si>
  <si>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</si>
  <si>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</si>
  <si>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</si>
  <si>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</si>
  <si>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</si>
  <si>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</si>
  <si>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</si>
  <si>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</si>
  <si>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</si>
  <si>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</si>
  <si>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</si>
  <si>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</si>
  <si>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</si>
  <si>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</si>
  <si>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</si>
  <si>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</si>
  <si>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</si>
  <si>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</si>
  <si>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</si>
  <si>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</si>
  <si>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</si>
  <si>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</si>
  <si>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</si>
  <si>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</si>
  <si>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</si>
  <si>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</si>
  <si>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</si>
  <si>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</si>
  <si>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</si>
  <si>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</si>
  <si>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</si>
  <si>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</si>
  <si>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</si>
  <si>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</si>
  <si>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</si>
  <si>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</si>
  <si>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</si>
  <si>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</si>
  <si>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</si>
  <si>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</si>
  <si>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</si>
  <si>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</si>
  <si>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</si>
  <si>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</si>
  <si>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</si>
  <si>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</si>
  <si>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</si>
  <si>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</si>
  <si>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</si>
  <si>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</si>
  <si>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</si>
  <si>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</si>
  <si>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</si>
  <si>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</si>
  <si>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</si>
  <si>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</si>
  <si>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</si>
  <si>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</si>
  <si>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</si>
  <si>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</si>
  <si>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</si>
  <si>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</si>
  <si>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</si>
  <si>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</si>
  <si>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</si>
  <si>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</si>
  <si>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</si>
  <si>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</si>
  <si>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</si>
  <si>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</si>
  <si>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</si>
  <si>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</si>
  <si>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</si>
  <si>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</si>
  <si>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</si>
  <si>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</si>
  <si>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</si>
  <si>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</si>
  <si>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</si>
  <si>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</si>
  <si>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</si>
  <si>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</si>
  <si>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</si>
  <si>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</si>
  <si>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</si>
  <si>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</si>
  <si>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</si>
  <si>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</si>
  <si>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</si>
  <si>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</si>
  <si>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</si>
  <si>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</si>
  <si>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</si>
  <si>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</si>
  <si>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</si>
  <si>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</si>
  <si>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</si>
  <si>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</si>
  <si>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</si>
  <si>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</si>
  <si>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</si>
  <si>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</si>
  <si>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</si>
  <si>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</si>
  <si>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</si>
  <si>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</si>
  <si>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</si>
  <si>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</si>
  <si>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</si>
  <si>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</si>
  <si>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</si>
  <si>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</si>
  <si>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</si>
  <si>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</si>
  <si>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</si>
  <si>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</si>
  <si>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</si>
  <si>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</si>
  <si>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</si>
  <si>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</si>
  <si>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</si>
  <si>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</si>
  <si>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</si>
  <si>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</si>
  <si>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</si>
  <si>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</si>
  <si>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</si>
  <si>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</si>
  <si>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</si>
  <si>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</si>
  <si>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</si>
  <si>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</si>
  <si>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</si>
  <si>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</si>
  <si>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</si>
  <si>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</si>
  <si>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</si>
  <si>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</si>
  <si>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</si>
  <si>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</si>
  <si>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</si>
  <si>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</si>
  <si>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</si>
  <si>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</si>
  <si>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</si>
  <si>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</si>
  <si>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</si>
  <si>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</si>
  <si>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</si>
  <si>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</si>
  <si>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</si>
  <si>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</si>
  <si>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</si>
  <si>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</si>
  <si>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</si>
  <si>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</si>
  <si>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</si>
  <si>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</si>
  <si>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</si>
  <si>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</si>
  <si>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</si>
  <si>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</si>
  <si>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</si>
  <si>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</si>
  <si>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</si>
  <si>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</si>
  <si>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</si>
  <si>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</si>
  <si>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</si>
  <si>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</si>
  <si>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</si>
  <si>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</si>
  <si>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</si>
  <si>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</si>
  <si>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</si>
  <si>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</si>
  <si>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</si>
  <si>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</si>
  <si>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</si>
  <si>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</si>
  <si>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</si>
  <si>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</si>
  <si>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</si>
  <si>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</si>
  <si>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</si>
  <si>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</si>
  <si>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</si>
  <si>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</si>
  <si>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</si>
  <si>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</si>
  <si>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</si>
  <si>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</si>
  <si>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</si>
  <si>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</si>
  <si>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</si>
  <si>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</si>
  <si>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</si>
  <si>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</si>
  <si>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</si>
  <si>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</si>
  <si>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</si>
  <si>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</si>
  <si>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</si>
  <si>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</si>
  <si>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</si>
  <si>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</si>
  <si>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</si>
  <si>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</si>
  <si>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</si>
  <si>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</si>
  <si>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</si>
  <si>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</si>
  <si>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</si>
  <si>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</si>
  <si>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</si>
  <si>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</si>
  <si>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</si>
  <si>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</si>
  <si>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</si>
  <si>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</si>
  <si>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</si>
  <si>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</si>
  <si>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</si>
  <si>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</si>
  <si>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</si>
  <si>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</si>
  <si>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</si>
  <si>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</si>
  <si>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</si>
  <si>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</si>
  <si>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</si>
  <si>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</si>
  <si>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</si>
  <si>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</si>
  <si>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</si>
  <si>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</si>
  <si>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</si>
  <si>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</si>
  <si>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</si>
  <si>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</si>
  <si>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</si>
  <si>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</si>
  <si>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</si>
  <si>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</si>
  <si>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</si>
  <si>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</si>
  <si>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</si>
  <si>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</si>
  <si>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</si>
  <si>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</si>
  <si>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</si>
  <si>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</si>
  <si>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</si>
  <si>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</si>
  <si>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</si>
  <si>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</si>
  <si>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</si>
  <si>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</si>
  <si>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</si>
  <si>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</si>
  <si>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</si>
  <si>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</si>
  <si>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</si>
  <si>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</si>
  <si>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</si>
  <si>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</si>
  <si>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</si>
  <si>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</si>
  <si>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</si>
  <si>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</si>
  <si>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</si>
  <si>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</si>
  <si>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</si>
  <si>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</si>
  <si>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</si>
  <si>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</si>
  <si>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</si>
  <si>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</si>
  <si>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</si>
  <si>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</si>
  <si>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</si>
  <si>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</si>
  <si>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</si>
  <si>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</si>
  <si>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</si>
  <si>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</si>
  <si>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</si>
  <si>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</si>
  <si>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</si>
  <si>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</si>
  <si>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</si>
  <si>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</si>
  <si>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</si>
  <si>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</si>
  <si>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</si>
  <si>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</si>
  <si>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</si>
  <si>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</si>
  <si>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</si>
  <si>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</si>
  <si>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</si>
  <si>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</si>
  <si>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</si>
  <si>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</si>
  <si>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</si>
  <si>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</si>
  <si>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</si>
  <si>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</si>
  <si>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</si>
  <si>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</si>
  <si>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</si>
  <si>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</si>
  <si>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</si>
  <si>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</si>
  <si>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</si>
  <si>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</si>
  <si>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</si>
  <si>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</si>
  <si>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</si>
  <si>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</si>
  <si>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</si>
  <si>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</si>
  <si>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</si>
  <si>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</si>
  <si>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</si>
  <si>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</si>
  <si>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</si>
  <si>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</si>
  <si>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</si>
  <si>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</si>
  <si>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</si>
  <si>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</si>
  <si>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</si>
  <si>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</si>
  <si>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</si>
  <si>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</si>
  <si>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</si>
  <si>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</si>
  <si>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</si>
  <si>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</si>
  <si>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</si>
  <si>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</si>
  <si>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</si>
  <si>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</si>
  <si>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</si>
  <si>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</si>
  <si>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</si>
  <si>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</si>
  <si>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</si>
  <si>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</si>
  <si>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</si>
  <si>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</si>
  <si>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</si>
  <si>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</si>
  <si>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</si>
  <si>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</si>
  <si>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</si>
  <si>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</si>
  <si>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</si>
  <si>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</si>
  <si>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</si>
  <si>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</si>
  <si>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</si>
  <si>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</si>
  <si>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</si>
  <si>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</si>
  <si>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</si>
  <si>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</si>
  <si>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</si>
  <si>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</si>
  <si>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</si>
  <si>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</si>
  <si>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</si>
  <si>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</si>
  <si>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</si>
  <si>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</si>
  <si>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</si>
  <si>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</si>
  <si>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</si>
  <si>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</si>
  <si>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</si>
  <si>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</si>
  <si>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</si>
  <si>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</si>
  <si>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</si>
  <si>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</si>
  <si>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</si>
  <si>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</si>
  <si>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</si>
  <si>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</si>
  <si>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</si>
  <si>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</si>
  <si>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</si>
  <si>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</si>
  <si>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</si>
  <si>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</si>
  <si>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</si>
  <si>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</si>
  <si>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</si>
  <si>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</si>
  <si>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</si>
  <si>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</si>
  <si>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</si>
  <si>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</si>
  <si>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</si>
  <si>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</si>
  <si>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</si>
  <si>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</si>
  <si>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</si>
  <si>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</si>
  <si>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</si>
  <si>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</si>
  <si>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</si>
  <si>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</si>
  <si>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</si>
  <si>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</si>
  <si>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</si>
  <si>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</si>
  <si>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</si>
  <si>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</si>
  <si>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</si>
  <si>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</si>
  <si>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</si>
  <si>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</si>
  <si>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</si>
  <si>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</si>
  <si>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</si>
  <si>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</si>
  <si>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</si>
  <si>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</si>
  <si>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</si>
  <si>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</si>
  <si>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</si>
  <si>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</si>
  <si>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</si>
  <si>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</si>
  <si>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</si>
  <si>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</si>
  <si>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</si>
  <si>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</si>
  <si>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</si>
  <si>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</si>
  <si>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</si>
  <si>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</si>
  <si>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</si>
  <si>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</si>
  <si>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</si>
  <si>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</si>
  <si>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</si>
  <si>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</si>
  <si>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</si>
  <si>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</si>
  <si>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</si>
  <si>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</si>
  <si>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</si>
  <si>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</si>
  <si>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</si>
  <si>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</si>
  <si>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</si>
  <si>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</si>
  <si>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</si>
  <si>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</si>
  <si>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</si>
  <si>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</si>
  <si>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</si>
  <si>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</si>
  <si>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</si>
  <si>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</si>
  <si>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</si>
  <si>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</si>
  <si>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</si>
  <si>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</si>
  <si>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</si>
  <si>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</si>
  <si>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</si>
  <si>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</si>
  <si>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</si>
  <si>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</si>
  <si>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</si>
  <si>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</si>
  <si>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</si>
  <si>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</si>
  <si>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</si>
  <si>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</si>
  <si>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</si>
  <si>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</si>
  <si>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</si>
  <si>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</si>
  <si>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</si>
  <si>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</si>
  <si>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</si>
  <si>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</si>
  <si>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</si>
  <si>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</si>
  <si>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</si>
  <si>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</si>
  <si>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</si>
  <si>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</si>
  <si>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</si>
  <si>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</si>
  <si>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</si>
  <si>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</si>
  <si>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</si>
  <si>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</si>
  <si>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</si>
  <si>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</si>
  <si>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</si>
  <si>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</si>
  <si>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</si>
  <si>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</si>
  <si>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</si>
  <si>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</si>
  <si>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</si>
  <si>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</si>
  <si>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</si>
  <si>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</si>
  <si>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</si>
  <si>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</si>
  <si>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</si>
  <si>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</si>
  <si>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</si>
  <si>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</si>
  <si>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</si>
  <si>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</si>
  <si>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</si>
  <si>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</si>
  <si>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</si>
  <si>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</si>
  <si>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</si>
  <si>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</si>
  <si>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</si>
  <si>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</si>
  <si>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</si>
  <si>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</si>
  <si>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</si>
  <si>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</si>
  <si>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</si>
  <si>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</si>
  <si>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</si>
  <si>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</si>
  <si>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</si>
  <si>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</si>
  <si>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</si>
  <si>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</si>
  <si>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</si>
  <si>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</si>
  <si>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</si>
  <si>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</si>
  <si>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</si>
  <si>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</si>
  <si>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</si>
  <si>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</si>
  <si>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</si>
  <si>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</si>
  <si>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</si>
  <si>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</si>
  <si>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</si>
  <si>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</si>
  <si>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</si>
  <si>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</si>
  <si>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</si>
  <si>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</si>
  <si>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</si>
  <si>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</si>
  <si>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</si>
  <si>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</si>
  <si>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</si>
  <si>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</si>
  <si>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</si>
  <si>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</si>
  <si>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</si>
  <si>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</si>
  <si>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</si>
  <si>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</si>
  <si>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</si>
  <si>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</si>
  <si>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</si>
  <si>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</si>
  <si>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</si>
  <si>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</si>
  <si>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</si>
  <si>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</si>
  <si>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</si>
  <si>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</si>
  <si>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</si>
  <si>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</si>
  <si>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</si>
  <si>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</si>
  <si>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</si>
  <si>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</si>
  <si>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</si>
  <si>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</si>
  <si>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</si>
  <si>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</si>
  <si>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</si>
  <si>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</si>
  <si>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</si>
  <si>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</si>
  <si>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</si>
  <si>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</si>
  <si>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</si>
  <si>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</si>
  <si>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</si>
  <si>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</si>
  <si>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</si>
  <si>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</si>
  <si>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</si>
  <si>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</si>
  <si>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</si>
  <si>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</si>
  <si>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</si>
  <si>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</si>
  <si>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</si>
  <si>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</si>
  <si>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</si>
  <si>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</si>
  <si>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</si>
  <si>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</si>
  <si>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</si>
  <si>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</si>
  <si>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</si>
  <si>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</si>
  <si>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</si>
  <si>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</si>
  <si>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</si>
  <si>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</si>
  <si>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</si>
  <si>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</si>
  <si>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</si>
  <si>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</si>
  <si>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</si>
  <si>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</si>
  <si>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</si>
  <si>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</si>
  <si>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</si>
  <si>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</si>
  <si>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</si>
  <si>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</si>
  <si>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</si>
  <si>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</si>
  <si>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</si>
  <si>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</si>
  <si>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</si>
  <si>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</si>
  <si>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</si>
  <si>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</si>
  <si>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</si>
  <si>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</si>
  <si>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</si>
  <si>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</si>
  <si>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</si>
  <si>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</si>
  <si>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</si>
  <si>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</si>
  <si>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</si>
  <si>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</si>
  <si>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</si>
  <si>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</si>
  <si>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</si>
  <si>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</si>
  <si>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</si>
  <si>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</si>
  <si>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</si>
  <si>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</si>
  <si>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</si>
  <si>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</si>
  <si>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</si>
  <si>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</si>
  <si>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</si>
  <si>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</si>
  <si>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</si>
  <si>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</si>
  <si>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</si>
  <si>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</si>
  <si>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</si>
  <si>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</si>
  <si>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</si>
  <si>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</si>
  <si>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</si>
  <si>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</si>
  <si>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</si>
  <si>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</si>
  <si>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</si>
  <si>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</si>
  <si>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</si>
  <si>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</si>
  <si>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</si>
  <si>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</si>
  <si>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</si>
  <si>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</si>
  <si>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</si>
  <si>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</si>
  <si>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</si>
  <si>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</si>
  <si>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</si>
  <si>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</si>
  <si>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</si>
  <si>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</si>
  <si>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</si>
  <si>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</si>
  <si>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</si>
  <si>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</si>
  <si>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</si>
  <si>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</si>
  <si>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</si>
  <si>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</si>
  <si>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</si>
  <si>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</si>
  <si>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</si>
  <si>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</si>
  <si>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</si>
  <si>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</si>
  <si>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</si>
  <si>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</si>
  <si>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</si>
  <si>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</si>
  <si>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</si>
  <si>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</si>
  <si>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</si>
  <si>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</si>
  <si>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</si>
  <si>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</si>
  <si>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</si>
  <si>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</si>
  <si>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</si>
  <si>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</si>
  <si>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</si>
  <si>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</si>
  <si>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</si>
  <si>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</si>
  <si>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</si>
  <si>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</si>
  <si>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</si>
  <si>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</si>
  <si>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</si>
  <si>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</si>
  <si>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</si>
  <si>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</si>
  <si>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</si>
  <si>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</si>
  <si>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</si>
  <si>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</si>
  <si>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</si>
  <si>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</si>
  <si>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</si>
  <si>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</si>
  <si>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</si>
  <si>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</si>
  <si>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</si>
  <si>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</si>
  <si>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</si>
  <si>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</si>
  <si>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</si>
  <si>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</si>
  <si>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</si>
  <si>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</si>
  <si>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</si>
  <si>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</si>
  <si>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</si>
  <si>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</si>
  <si>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</si>
  <si>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</si>
  <si>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</si>
  <si>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</si>
  <si>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</si>
  <si>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</si>
  <si>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</si>
  <si>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</si>
  <si>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</si>
  <si>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</si>
  <si>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</si>
  <si>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</si>
  <si>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</si>
  <si>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</si>
  <si>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</si>
  <si>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</si>
  <si>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</si>
  <si>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</si>
  <si>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</si>
  <si>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</si>
  <si>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</si>
  <si>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</si>
  <si>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</si>
  <si>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</si>
  <si>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</si>
  <si>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</si>
  <si>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</si>
  <si>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</si>
  <si>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</si>
  <si>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</si>
  <si>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</si>
  <si>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</si>
  <si>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</si>
  <si>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</si>
  <si>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</si>
  <si>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</si>
  <si>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</si>
  <si>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</si>
  <si>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</si>
  <si>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</si>
  <si>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</si>
  <si>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</si>
  <si>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</si>
  <si>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</si>
  <si>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</si>
  <si>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</si>
  <si>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</si>
  <si>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</si>
  <si>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</si>
  <si>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</si>
  <si>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</si>
  <si>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</si>
  <si>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</si>
  <si>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</si>
  <si>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</si>
  <si>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</si>
  <si>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</si>
  <si>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</si>
  <si>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</si>
  <si>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</si>
  <si>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</si>
  <si>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</si>
  <si>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</si>
  <si>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</si>
  <si>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</si>
  <si>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</si>
  <si>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</si>
  <si>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</si>
  <si>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</si>
  <si>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</si>
  <si>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</si>
  <si>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</si>
  <si>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</si>
  <si>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</si>
  <si>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</si>
  <si>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</si>
  <si>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</si>
  <si>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</si>
  <si>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</si>
  <si>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</si>
  <si>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</si>
  <si>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</si>
  <si>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</si>
  <si>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</si>
  <si>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</si>
  <si>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</si>
  <si>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</si>
  <si>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</si>
  <si>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</si>
  <si>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</si>
  <si>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</si>
  <si>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</si>
  <si>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</si>
  <si>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</si>
  <si>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</si>
  <si>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</si>
  <si>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</si>
  <si>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</si>
  <si>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</si>
  <si>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</si>
  <si>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</si>
  <si>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</si>
  <si>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</si>
  <si>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</si>
  <si>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</si>
  <si>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</si>
  <si>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</si>
  <si>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</si>
  <si>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</si>
  <si>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</si>
  <si>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</si>
  <si>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</si>
  <si>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</si>
  <si>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</si>
  <si>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</si>
  <si>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</si>
  <si>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</si>
  <si>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</si>
  <si>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</si>
  <si>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</si>
  <si>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</si>
  <si>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</si>
  <si>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</si>
  <si>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</si>
  <si>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</si>
  <si>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</si>
  <si>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</si>
  <si>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</si>
  <si>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</si>
  <si>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</si>
  <si>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</si>
  <si>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</si>
  <si>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</si>
  <si>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</si>
  <si>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</si>
  <si>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</si>
  <si>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</si>
  <si>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</si>
  <si>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</si>
  <si>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</si>
  <si>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</si>
  <si>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</si>
  <si>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</si>
  <si>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</si>
  <si>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</si>
  <si>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</si>
  <si>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</si>
  <si>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</si>
  <si>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</si>
  <si>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</si>
  <si>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</si>
  <si>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</si>
  <si>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</si>
  <si>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</si>
  <si>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</si>
  <si>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</si>
  <si>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</si>
  <si>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</si>
  <si>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</si>
  <si>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</si>
  <si>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</si>
  <si>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</si>
  <si>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</si>
  <si>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</si>
  <si>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</si>
  <si>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</si>
  <si>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</si>
  <si>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</si>
  <si>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</si>
  <si>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</si>
  <si>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</si>
  <si>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</si>
  <si>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</si>
  <si>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</si>
  <si>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</si>
  <si>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</si>
  <si>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</si>
  <si>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</si>
  <si>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</si>
  <si>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</si>
  <si>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</si>
  <si>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</si>
  <si>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</si>
  <si>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</si>
  <si>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</si>
  <si>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</si>
  <si>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</si>
  <si>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</si>
  <si>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</si>
  <si>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</si>
  <si>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</si>
  <si>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</si>
  <si>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</si>
  <si>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</si>
  <si>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</si>
  <si>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</si>
  <si>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</si>
  <si>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</si>
  <si>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</si>
  <si>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</si>
  <si>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</si>
  <si>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</si>
  <si>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</si>
  <si>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</si>
  <si>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</si>
  <si>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</si>
  <si>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</si>
  <si>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</si>
  <si>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</si>
  <si>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</si>
  <si>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</si>
  <si>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</si>
  <si>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</si>
  <si>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</si>
  <si>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</si>
  <si>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</si>
  <si>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</si>
  <si>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</si>
  <si>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</si>
  <si>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</si>
  <si>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</si>
  <si>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</si>
  <si>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</si>
  <si>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</si>
  <si>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</si>
  <si>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</si>
  <si>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</si>
  <si>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</si>
  <si>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</si>
  <si>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</si>
  <si>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</si>
  <si>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</si>
  <si>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</si>
  <si>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</si>
  <si>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</si>
  <si>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</si>
  <si>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</si>
  <si>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</si>
  <si>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</si>
  <si>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</si>
  <si>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</si>
  <si>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</si>
  <si>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</si>
  <si>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</si>
  <si>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</si>
  <si>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</si>
  <si>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</si>
  <si>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</si>
  <si>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</si>
  <si>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</si>
  <si>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</si>
  <si>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</si>
  <si>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</si>
  <si>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</si>
  <si>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</si>
  <si>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</si>
  <si>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</si>
  <si>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</si>
  <si>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</si>
  <si>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</si>
  <si>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</si>
  <si>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</si>
  <si>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</si>
  <si>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</si>
  <si>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</si>
  <si>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</si>
  <si>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</si>
  <si>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</si>
  <si>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</si>
  <si>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</si>
  <si>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</si>
  <si>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</si>
  <si>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</si>
  <si>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</si>
  <si>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</si>
  <si>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</si>
  <si>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</si>
  <si>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</si>
  <si>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</si>
  <si>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</si>
  <si>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</si>
  <si>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</si>
  <si>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</si>
  <si>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</si>
  <si>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</si>
  <si>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</si>
  <si>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</si>
  <si>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</si>
  <si>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</si>
  <si>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</si>
  <si>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</si>
  <si>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</si>
  <si>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</si>
  <si>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</si>
  <si>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</si>
  <si>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</si>
  <si>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</si>
  <si>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</si>
  <si>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</si>
  <si>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</si>
  <si>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</si>
  <si>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</si>
  <si>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</si>
  <si>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</si>
  <si>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</si>
  <si>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</si>
  <si>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</si>
  <si>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</si>
  <si>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</si>
  <si>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</si>
  <si>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</si>
  <si>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</si>
  <si>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</si>
  <si>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</si>
  <si>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</si>
  <si>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</si>
  <si>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</si>
  <si>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</si>
  <si>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</si>
  <si>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</si>
  <si>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</si>
  <si>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</si>
  <si>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</si>
  <si>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</si>
  <si>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</si>
  <si>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</si>
  <si>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</si>
  <si>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</si>
  <si>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</si>
  <si>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</si>
  <si>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</si>
  <si>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</si>
  <si>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</si>
  <si>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</si>
  <si>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</si>
  <si>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</si>
  <si>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</si>
  <si>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</si>
  <si>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</si>
  <si>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</si>
  <si>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</si>
  <si>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</si>
  <si>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</si>
  <si>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</si>
  <si>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</si>
  <si>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</si>
  <si>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</si>
  <si>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</si>
  <si>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</si>
  <si>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</si>
  <si>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</si>
  <si>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</si>
  <si>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</si>
  <si>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</si>
  <si>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</si>
  <si>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</si>
  <si>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</si>
  <si>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</si>
  <si>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</si>
  <si>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</si>
  <si>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</si>
  <si>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</si>
  <si>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</si>
  <si>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</si>
  <si>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</si>
  <si>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</si>
  <si>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</si>
  <si>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</si>
  <si>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</si>
  <si>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</si>
  <si>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</si>
  <si>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</si>
  <si>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</si>
  <si>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</si>
  <si>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</si>
  <si>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</si>
  <si>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</si>
  <si>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</si>
  <si>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</si>
  <si>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</si>
  <si>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</si>
  <si>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</si>
  <si>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</si>
  <si>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</si>
  <si>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</si>
  <si>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</si>
  <si>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</si>
  <si>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</si>
  <si>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</si>
  <si>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</si>
  <si>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</si>
  <si>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</si>
  <si>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</si>
  <si>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</si>
  <si>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</si>
  <si>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</si>
  <si>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</si>
  <si>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</si>
  <si>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</si>
  <si>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</si>
  <si>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</si>
  <si>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</si>
  <si>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</si>
  <si>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</si>
  <si>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</si>
  <si>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</si>
  <si>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</si>
  <si>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</si>
  <si>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</si>
  <si>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</si>
  <si>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</si>
  <si>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</si>
  <si>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</si>
  <si>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</si>
  <si>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</si>
  <si>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</si>
  <si>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</si>
  <si>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</si>
  <si>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</si>
  <si>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</si>
  <si>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</si>
  <si>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</si>
  <si>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</si>
  <si>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</si>
  <si>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</si>
  <si>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</si>
  <si>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</si>
  <si>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</si>
  <si>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</si>
  <si>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</si>
  <si>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</si>
  <si>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</si>
  <si>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</si>
  <si>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</si>
  <si>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</si>
  <si>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</si>
  <si>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</si>
  <si>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</si>
  <si>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</si>
  <si>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</si>
  <si>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</si>
  <si>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</si>
  <si>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</si>
  <si>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</si>
  <si>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</si>
  <si>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</si>
  <si>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</si>
  <si>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</si>
  <si>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</si>
  <si>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</si>
  <si>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</si>
  <si>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</si>
  <si>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</si>
  <si>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</si>
  <si>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</si>
  <si>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</si>
  <si>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</si>
  <si>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</si>
  <si>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</si>
  <si>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</si>
  <si>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</si>
  <si>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</si>
  <si>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</si>
  <si>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</si>
  <si>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</si>
  <si>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</si>
  <si>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</si>
  <si>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</si>
  <si>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</si>
  <si>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</si>
  <si>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</si>
  <si>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</si>
  <si>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</si>
  <si>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</si>
  <si>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</si>
  <si>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</si>
  <si>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</si>
  <si>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</si>
  <si>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</si>
  <si>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</si>
  <si>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</si>
  <si>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</si>
  <si>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</si>
  <si>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</si>
  <si>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</si>
  <si>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</si>
  <si>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</si>
  <si>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</si>
  <si>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</si>
  <si>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</si>
  <si>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</si>
  <si>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</si>
  <si>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</si>
  <si>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</si>
  <si>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</si>
  <si>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</si>
  <si>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</si>
  <si>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</si>
  <si>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</si>
  <si>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</si>
  <si>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</si>
  <si>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</si>
  <si>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</si>
  <si>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</si>
  <si>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</si>
  <si>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</si>
  <si>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</si>
  <si>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</si>
  <si>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</si>
  <si>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</si>
  <si>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</si>
  <si>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</si>
  <si>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</si>
  <si>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</si>
  <si>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</si>
  <si>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</si>
  <si>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</si>
  <si>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</si>
  <si>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</si>
  <si>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</si>
  <si>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</si>
  <si>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</si>
  <si>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</si>
  <si>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</si>
  <si>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</si>
  <si>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</si>
  <si>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</si>
  <si>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</si>
  <si>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</si>
  <si>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</si>
  <si>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</si>
  <si>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</si>
  <si>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</si>
  <si>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</si>
  <si>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</si>
  <si>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</si>
  <si>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</si>
  <si>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</si>
  <si>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</si>
  <si>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</si>
  <si>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</si>
  <si>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</si>
  <si>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</si>
  <si>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</si>
  <si>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</si>
  <si>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</si>
  <si>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</si>
  <si>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</si>
  <si>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</si>
  <si>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</si>
  <si>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</si>
  <si>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</si>
  <si>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</si>
  <si>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</si>
  <si>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</si>
  <si>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</si>
  <si>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</si>
  <si>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</si>
  <si>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</si>
  <si>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</si>
  <si>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</si>
  <si>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</si>
  <si>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</si>
  <si>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</si>
  <si>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</si>
  <si>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</si>
  <si>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</si>
  <si>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</si>
  <si>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</si>
  <si>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</si>
  <si>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</si>
  <si>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</si>
  <si>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</si>
  <si>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</si>
  <si>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</si>
  <si>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</si>
  <si>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</si>
  <si>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</si>
  <si>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</si>
  <si>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</si>
  <si>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</si>
  <si>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</si>
  <si>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</si>
  <si>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</si>
  <si>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</si>
  <si>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</si>
  <si>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</si>
  <si>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</si>
  <si>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</si>
  <si>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</si>
  <si>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</si>
  <si>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</si>
  <si>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</si>
  <si>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</si>
  <si>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</si>
  <si>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</si>
  <si>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</si>
  <si>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</si>
  <si>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</si>
  <si>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</si>
  <si>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</si>
  <si>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</si>
  <si>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</si>
  <si>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</si>
  <si>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</si>
  <si>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</si>
  <si>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</si>
  <si>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</si>
  <si>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</si>
  <si>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</si>
  <si>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</si>
  <si>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</si>
  <si>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</si>
  <si>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</si>
  <si>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</si>
  <si>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</si>
  <si>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</si>
  <si>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</si>
  <si>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</si>
  <si>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</si>
  <si>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</si>
  <si>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</si>
  <si>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</si>
  <si>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</si>
  <si>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</si>
  <si>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</si>
  <si>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</si>
  <si>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</si>
  <si>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</si>
  <si>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</si>
  <si>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</si>
  <si>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</si>
  <si>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</si>
  <si>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</si>
  <si>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</si>
  <si>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</si>
  <si>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</si>
  <si>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</si>
  <si>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</si>
  <si>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</si>
  <si>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</si>
  <si>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</si>
  <si>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</si>
  <si>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</si>
  <si>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</si>
  <si>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</si>
  <si>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</si>
  <si>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</si>
  <si>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</si>
  <si>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</si>
  <si>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</si>
  <si>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</si>
  <si>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</si>
  <si>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</si>
  <si>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</si>
  <si>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</si>
  <si>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</si>
  <si>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</si>
  <si>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</si>
  <si>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</si>
  <si>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</si>
  <si>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</si>
  <si>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</si>
  <si>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</si>
  <si>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</si>
  <si>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</si>
  <si>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</si>
  <si>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</si>
  <si>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</si>
  <si>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</si>
  <si>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</si>
  <si>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</si>
  <si>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</si>
  <si>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</si>
  <si>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</si>
  <si>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</si>
  <si>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</si>
  <si>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</si>
  <si>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</si>
  <si>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</si>
  <si>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</si>
  <si>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</si>
  <si>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</si>
  <si>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</si>
  <si>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</si>
  <si>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</si>
  <si>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</si>
  <si>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</si>
  <si>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</si>
  <si>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</si>
  <si>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</si>
  <si>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</si>
  <si>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</si>
  <si>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</si>
  <si>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</si>
  <si>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</si>
  <si>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</si>
  <si>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</si>
  <si>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</si>
  <si>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</si>
  <si>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</si>
  <si>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</si>
  <si>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</si>
  <si>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</si>
  <si>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</si>
  <si>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</si>
  <si>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</si>
  <si>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</si>
  <si>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</si>
  <si>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</si>
  <si>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</si>
  <si>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</si>
  <si>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</si>
  <si>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</si>
  <si>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</si>
  <si>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</si>
  <si>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</si>
  <si>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</si>
  <si>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</si>
  <si>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</si>
  <si>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</si>
  <si>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</si>
  <si>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</si>
  <si>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</si>
  <si>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</si>
  <si>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</si>
  <si>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</si>
  <si>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</si>
  <si>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</si>
  <si>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</si>
  <si>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</si>
  <si>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</si>
  <si>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</si>
  <si>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</si>
  <si>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</si>
  <si>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</si>
  <si>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</si>
  <si>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</si>
  <si>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</si>
  <si>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</si>
  <si>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</si>
  <si>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</si>
  <si>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</si>
  <si>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</si>
  <si>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</si>
  <si>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</si>
  <si>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</si>
  <si>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</si>
  <si>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</si>
  <si>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</si>
  <si>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</si>
  <si>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</si>
  <si>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</si>
  <si>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</si>
  <si>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</si>
  <si>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</si>
  <si>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</si>
  <si>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</si>
  <si>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</si>
  <si>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</si>
  <si>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</si>
  <si>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</si>
  <si>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</si>
  <si>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</si>
  <si>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</si>
  <si>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</si>
  <si>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</si>
  <si>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</si>
  <si>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</si>
  <si>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</si>
  <si>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</si>
  <si>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</si>
  <si>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</si>
  <si>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</si>
  <si>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</si>
  <si>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</si>
  <si>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</si>
  <si>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</si>
  <si>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</si>
  <si>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</si>
  <si>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</si>
  <si>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</si>
  <si>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</si>
  <si>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</si>
  <si>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</si>
  <si>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</si>
  <si>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</si>
  <si>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</si>
  <si>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</si>
  <si>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</si>
  <si>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</si>
  <si>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</si>
  <si>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</si>
  <si>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</si>
  <si>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</si>
  <si>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</si>
  <si>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</si>
  <si>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</si>
  <si>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</si>
  <si>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</si>
  <si>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</si>
  <si>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</si>
  <si>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</si>
  <si>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</si>
  <si>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</si>
  <si>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</si>
  <si>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</si>
  <si>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</si>
  <si>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</si>
  <si>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</si>
  <si>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</si>
  <si>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</si>
  <si>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</si>
  <si>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</si>
  <si>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</si>
  <si>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</si>
  <si>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</si>
  <si>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</si>
  <si>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</si>
  <si>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</si>
  <si>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</si>
  <si>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</si>
  <si>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</si>
  <si>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</si>
  <si>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</si>
  <si>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</si>
  <si>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</si>
  <si>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</si>
  <si>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</si>
  <si>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</si>
  <si>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</si>
  <si>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</si>
  <si>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</si>
  <si>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</si>
  <si>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</si>
  <si>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</si>
  <si>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</si>
  <si>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</si>
  <si>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</si>
  <si>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</si>
  <si>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</si>
  <si>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</si>
  <si>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</si>
  <si>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</si>
  <si>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</si>
  <si>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</si>
  <si>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</si>
  <si>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</si>
  <si>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</si>
  <si>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</si>
  <si>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</si>
  <si>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</si>
  <si>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</si>
  <si>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</si>
  <si>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</si>
  <si>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</si>
  <si>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</si>
  <si>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</si>
  <si>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</si>
  <si>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</si>
  <si>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</si>
  <si>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</si>
  <si>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</si>
  <si>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</si>
  <si>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</si>
  <si>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</si>
  <si>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</si>
  <si>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</si>
  <si>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</si>
  <si>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</si>
  <si>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</si>
  <si>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</si>
  <si>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</si>
  <si>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</si>
  <si>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</si>
  <si>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</si>
  <si>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</si>
  <si>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</si>
  <si>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</si>
  <si>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</si>
  <si>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</si>
  <si>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</si>
  <si>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</si>
  <si>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</si>
  <si>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</si>
  <si>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</si>
  <si>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</si>
  <si>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</si>
  <si>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</si>
  <si>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</si>
  <si>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</si>
  <si>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</si>
  <si>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</si>
  <si>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</si>
  <si>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</si>
  <si>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</si>
  <si>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</si>
  <si>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</si>
  <si>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</si>
  <si>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</si>
  <si>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</si>
  <si>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</si>
  <si>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</si>
  <si>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</si>
  <si>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</si>
  <si>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</si>
  <si>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</si>
  <si>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</si>
  <si>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</si>
  <si>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</si>
  <si>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</si>
  <si>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</si>
  <si>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</si>
  <si>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</si>
  <si>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</si>
  <si>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</si>
  <si>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</si>
  <si>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</si>
  <si>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</si>
  <si>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</si>
  <si>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</si>
  <si>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</si>
  <si>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</si>
  <si>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</si>
  <si>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</si>
  <si>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</si>
  <si>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</si>
  <si>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</si>
  <si>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</si>
  <si>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</si>
  <si>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</si>
  <si>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</si>
  <si>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</si>
  <si>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</si>
  <si>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</si>
  <si>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</si>
  <si>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</si>
  <si>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</si>
  <si>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</si>
  <si>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</si>
  <si>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</si>
  <si>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</si>
  <si>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</si>
  <si>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</si>
  <si>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</si>
  <si>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</si>
  <si>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</si>
  <si>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</si>
  <si>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</si>
  <si>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</si>
  <si>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</si>
  <si>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</si>
  <si>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</si>
  <si>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</si>
  <si>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</si>
  <si>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</si>
  <si>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</si>
  <si>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</si>
  <si>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</si>
  <si>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</si>
  <si>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</si>
  <si>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</si>
  <si>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</si>
  <si>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</si>
  <si>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</si>
  <si>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</si>
  <si>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</si>
  <si>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</si>
  <si>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</si>
  <si>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</si>
  <si>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</si>
  <si>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</si>
  <si>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</si>
  <si>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</si>
  <si>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</si>
  <si>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</si>
  <si>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</si>
  <si>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</si>
  <si>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</si>
  <si>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</si>
  <si>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</si>
  <si>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</si>
  <si>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</si>
  <si>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</si>
  <si>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</si>
  <si>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</si>
  <si>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</si>
  <si>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</si>
  <si>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</si>
  <si>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</si>
  <si>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</si>
  <si>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</si>
  <si>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</si>
  <si>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</si>
  <si>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</si>
  <si>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</si>
  <si>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</si>
  <si>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</si>
  <si>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</si>
  <si>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</si>
  <si>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</si>
  <si>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</si>
  <si>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</si>
  <si>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</si>
  <si>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</si>
  <si>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</si>
  <si>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</si>
  <si>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</si>
  <si>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</si>
  <si>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</si>
  <si>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</si>
  <si>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</si>
  <si>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</si>
  <si>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</si>
  <si>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</si>
  <si>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</si>
  <si>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</si>
  <si>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</si>
  <si>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</si>
  <si>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</si>
  <si>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</si>
  <si>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</si>
  <si>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</si>
  <si>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</si>
  <si>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</si>
  <si>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</si>
  <si>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</si>
  <si>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</si>
  <si>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</si>
  <si>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</si>
  <si>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</si>
  <si>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</si>
  <si>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</si>
  <si>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</si>
  <si>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</si>
  <si>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</si>
  <si>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</si>
  <si>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</si>
  <si>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</si>
  <si>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</si>
  <si>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</si>
  <si>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</si>
  <si>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</si>
  <si>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</si>
  <si>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</si>
  <si>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</si>
  <si>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</si>
  <si>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</si>
  <si>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</si>
  <si>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</si>
  <si>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</si>
  <si>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</si>
  <si>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</si>
  <si>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</si>
  <si>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</si>
  <si>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</si>
  <si>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</si>
  <si>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</si>
  <si>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</si>
  <si>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</si>
  <si>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</si>
  <si>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</si>
  <si>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</si>
  <si>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</si>
  <si>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</si>
  <si>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</si>
  <si>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</si>
  <si>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</si>
  <si>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</si>
  <si>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</si>
  <si>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</si>
  <si>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</si>
  <si>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</si>
  <si>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</si>
  <si>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</si>
  <si>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</si>
  <si>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</si>
  <si>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</si>
  <si>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</si>
  <si>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</si>
  <si>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</si>
  <si>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</si>
  <si>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</si>
  <si>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</si>
  <si>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</si>
  <si>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</si>
  <si>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</si>
  <si>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</si>
  <si>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</si>
  <si>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</si>
  <si>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</si>
  <si>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</si>
  <si>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</si>
  <si>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</si>
  <si>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</si>
  <si>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</si>
  <si>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</si>
  <si>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</si>
  <si>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</si>
  <si>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</si>
  <si>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</si>
  <si>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</si>
  <si>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</si>
  <si>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</si>
  <si>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</si>
  <si>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</si>
  <si>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</si>
  <si>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</si>
  <si>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</si>
  <si>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</si>
  <si>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</si>
  <si>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</si>
  <si>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</si>
  <si>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</si>
  <si>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</si>
  <si>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</si>
  <si>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</si>
  <si>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</si>
  <si>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</si>
  <si>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</si>
  <si>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</si>
  <si>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</si>
  <si>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</si>
  <si>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</si>
  <si>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</si>
  <si>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</si>
  <si>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</si>
  <si>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</si>
  <si>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</si>
  <si>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</si>
  <si>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</si>
  <si>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</si>
  <si>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</si>
  <si>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</si>
  <si>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</si>
  <si>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</si>
  <si>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</si>
  <si>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</si>
  <si>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</si>
  <si>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</si>
  <si>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</si>
  <si>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</si>
  <si>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</si>
  <si>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</si>
  <si>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</si>
  <si>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</si>
  <si>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</si>
  <si>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</si>
  <si>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</si>
  <si>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</si>
  <si>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</si>
  <si>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</si>
  <si>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</si>
  <si>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</si>
  <si>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</si>
  <si>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</si>
  <si>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</si>
  <si>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</si>
  <si>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</si>
  <si>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</si>
  <si>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</si>
  <si>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</si>
  <si>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</si>
  <si>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</si>
  <si>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</si>
  <si>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</si>
  <si>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</si>
  <si>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</si>
  <si>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</si>
  <si>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</si>
  <si>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</si>
  <si>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</si>
  <si>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</si>
  <si>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</si>
  <si>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</si>
  <si>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</si>
  <si>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</si>
  <si>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</si>
  <si>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</si>
  <si>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</si>
  <si>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</si>
  <si>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</si>
  <si>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</si>
  <si>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</si>
  <si>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</si>
  <si>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</si>
  <si>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</si>
  <si>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</si>
  <si>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</si>
  <si>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</si>
  <si>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</si>
  <si>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</si>
  <si>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</si>
  <si>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</si>
  <si>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</si>
  <si>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</si>
  <si>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</si>
  <si>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</si>
  <si>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</si>
  <si>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</si>
  <si>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</si>
  <si>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</si>
  <si>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</si>
  <si>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</si>
  <si>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</si>
  <si>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</si>
  <si>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</si>
  <si>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</si>
  <si>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</si>
  <si>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</si>
  <si>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</si>
  <si>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</si>
  <si>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</si>
  <si>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</si>
  <si>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</si>
  <si>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</si>
  <si>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</si>
  <si>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</si>
  <si>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</si>
  <si>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</si>
  <si>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</si>
  <si>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</si>
  <si>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</si>
  <si>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</si>
  <si>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</si>
  <si>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</si>
  <si>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</si>
  <si>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</si>
  <si>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</si>
  <si>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</si>
  <si>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</si>
  <si>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</si>
  <si>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</si>
  <si>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</si>
  <si>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</si>
  <si>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</si>
  <si>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</si>
  <si>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</si>
  <si>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</si>
  <si>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</si>
  <si>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</si>
  <si>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</si>
  <si>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</si>
  <si>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</si>
  <si>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</si>
  <si>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</si>
  <si>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</si>
  <si>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</si>
  <si>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</si>
  <si>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</si>
  <si>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</si>
  <si>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</si>
  <si>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</si>
  <si>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</si>
  <si>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</si>
  <si>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</si>
  <si>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</si>
  <si>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</si>
  <si>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</si>
  <si>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</si>
  <si>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</si>
  <si>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</si>
  <si>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</si>
  <si>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</si>
  <si>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</si>
  <si>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</si>
  <si>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</si>
  <si>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</si>
  <si>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</si>
  <si>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</si>
  <si>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</si>
  <si>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</si>
  <si>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</si>
  <si>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</si>
  <si>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</si>
  <si>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</si>
  <si>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</si>
  <si>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</si>
  <si>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</si>
  <si>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</si>
  <si>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</si>
  <si>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</si>
  <si>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</si>
  <si>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</si>
  <si>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</si>
  <si>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</si>
  <si>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</si>
  <si>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</si>
  <si>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</si>
  <si>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</si>
  <si>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</si>
  <si>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</si>
  <si>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</si>
  <si>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</si>
  <si>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</si>
  <si>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</si>
  <si>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</si>
  <si>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</si>
  <si>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</si>
  <si>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</si>
  <si>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</si>
  <si>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</si>
  <si>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</si>
  <si>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</si>
  <si>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</si>
  <si>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</si>
  <si>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</si>
  <si>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</si>
  <si>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</si>
  <si>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</si>
  <si>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</si>
  <si>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</si>
  <si>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</si>
  <si>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</si>
  <si>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</si>
  <si>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</si>
  <si>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</si>
  <si>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</si>
  <si>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</si>
  <si>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</si>
  <si>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</si>
  <si>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</si>
  <si>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</si>
  <si>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</si>
  <si>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</si>
  <si>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</si>
  <si>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</si>
  <si>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</si>
  <si>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</si>
  <si>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</si>
  <si>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</si>
  <si>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</si>
  <si>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</si>
  <si>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</si>
  <si>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</si>
  <si>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</si>
  <si>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</si>
  <si>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</si>
  <si>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</si>
  <si>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</si>
  <si>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</si>
  <si>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</si>
  <si>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</si>
  <si>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</si>
  <si>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</si>
  <si>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</si>
  <si>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</si>
  <si>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</si>
  <si>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</si>
  <si>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</si>
  <si>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</si>
  <si>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</si>
  <si>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</si>
  <si>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</si>
  <si>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</si>
  <si>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</si>
  <si>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</si>
  <si>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</si>
  <si>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</si>
  <si>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</si>
  <si>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</si>
  <si>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</si>
  <si>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</si>
  <si>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</si>
  <si>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</si>
  <si>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</si>
  <si>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</si>
  <si>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</si>
  <si>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</si>
  <si>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</si>
  <si>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</si>
  <si>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</si>
  <si>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</si>
  <si>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</si>
  <si>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</si>
  <si>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</si>
  <si>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</si>
  <si>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</si>
  <si>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</si>
  <si>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</si>
  <si>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</si>
  <si>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</si>
  <si>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</si>
  <si>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</si>
  <si>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</si>
  <si>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</si>
  <si>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</si>
  <si>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</si>
  <si>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</si>
  <si>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</si>
  <si>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</si>
  <si>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</si>
  <si>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</si>
  <si>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</si>
  <si>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</si>
  <si>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</si>
  <si>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</si>
  <si>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</si>
  <si>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</si>
  <si>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</si>
  <si>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</si>
  <si>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</si>
  <si>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</si>
  <si>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</si>
  <si>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</si>
  <si>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</si>
  <si>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</si>
  <si>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</si>
  <si>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</si>
  <si>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</si>
  <si>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</si>
  <si>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</si>
  <si>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</si>
  <si>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</si>
  <si>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</si>
  <si>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</si>
  <si>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</si>
  <si>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</si>
  <si>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</si>
  <si>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</si>
  <si>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</si>
  <si>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</si>
  <si>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</si>
  <si>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</si>
  <si>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</si>
  <si>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</si>
  <si>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</si>
  <si>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</si>
  <si>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</si>
  <si>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</si>
  <si>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</si>
  <si>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</si>
  <si>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</si>
  <si>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</si>
  <si>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</si>
  <si>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</si>
  <si>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</si>
  <si>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</si>
  <si>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</si>
  <si>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</si>
  <si>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</si>
  <si>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</si>
  <si>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</si>
  <si>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</si>
  <si>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</si>
  <si>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</si>
  <si>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</si>
  <si>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</si>
  <si>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</si>
  <si>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</si>
  <si>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</si>
  <si>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</si>
  <si>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</si>
  <si>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</si>
  <si>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</si>
  <si>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</si>
  <si>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</si>
  <si>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</si>
  <si>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</si>
  <si>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</si>
  <si>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</si>
  <si>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</si>
  <si>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</si>
  <si>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</si>
  <si>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</si>
  <si>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</si>
  <si>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</si>
  <si>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</si>
  <si>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</si>
  <si>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</si>
  <si>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</si>
  <si>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</si>
  <si>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</si>
  <si>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</si>
  <si>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</si>
  <si>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</si>
  <si>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</si>
  <si>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</si>
  <si>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</si>
  <si>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</si>
  <si>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</si>
  <si>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</si>
  <si>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</si>
  <si>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</si>
  <si>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</si>
  <si>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</si>
  <si>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</si>
  <si>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</si>
  <si>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</si>
  <si>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</si>
  <si>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</si>
  <si>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</si>
  <si>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</si>
  <si>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</si>
  <si>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</si>
  <si>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</si>
  <si>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</si>
  <si>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</si>
  <si>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</si>
  <si>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</si>
  <si>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</si>
  <si>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</si>
  <si>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</si>
  <si>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</si>
  <si>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</si>
  <si>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</si>
  <si>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</si>
  <si>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</si>
  <si>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</si>
  <si>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</si>
  <si>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</si>
  <si>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</si>
  <si>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</si>
  <si>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</si>
  <si>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</si>
  <si>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</si>
  <si>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</si>
  <si>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</si>
  <si>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</si>
  <si>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</si>
  <si>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</si>
  <si>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</si>
  <si>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</si>
  <si>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</si>
  <si>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</si>
  <si>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</si>
  <si>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</si>
  <si>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</si>
  <si>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</si>
  <si>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</si>
  <si>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</si>
  <si>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</si>
  <si>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</si>
  <si>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</si>
  <si>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</si>
  <si>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</si>
  <si>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</si>
  <si>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</si>
  <si>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</si>
  <si>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</si>
  <si>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</si>
  <si>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</si>
  <si>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</si>
  <si>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</si>
  <si>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</si>
  <si>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</si>
  <si>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</si>
  <si>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</si>
  <si>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</si>
  <si>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</si>
  <si>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</si>
  <si>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</si>
  <si>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</si>
  <si>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</si>
  <si>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</si>
  <si>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</si>
  <si>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</si>
  <si>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</si>
  <si>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</si>
  <si>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</si>
  <si>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</si>
  <si>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</si>
  <si>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</si>
  <si>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</si>
  <si>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</si>
  <si>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</si>
  <si>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</si>
  <si>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</si>
  <si>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</si>
  <si>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</si>
  <si>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</si>
  <si>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</si>
  <si>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</si>
  <si>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</si>
  <si>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</si>
  <si>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</si>
  <si>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</si>
  <si>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</si>
  <si>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</si>
  <si>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</si>
  <si>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</si>
  <si>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</si>
  <si>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</si>
  <si>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</si>
  <si>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</si>
  <si>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</si>
  <si>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</si>
  <si>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</si>
  <si>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</si>
  <si>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</si>
  <si>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</si>
  <si>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</si>
  <si>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</si>
  <si>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</si>
  <si>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</si>
  <si>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</si>
  <si>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</si>
  <si>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</si>
  <si>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</si>
  <si>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</si>
  <si>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</si>
  <si>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</si>
  <si>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</si>
  <si>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</si>
  <si>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</si>
  <si>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</si>
  <si>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</si>
  <si>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</si>
  <si>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</si>
  <si>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</si>
  <si>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</si>
  <si>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</si>
  <si>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</si>
  <si>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</si>
  <si>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</si>
  <si>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</si>
  <si>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</si>
  <si>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</si>
  <si>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</si>
  <si>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</si>
  <si>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</si>
  <si>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</si>
  <si>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</si>
  <si>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</si>
  <si>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</si>
  <si>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</si>
  <si>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</si>
  <si>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</si>
  <si>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</si>
  <si>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</si>
  <si>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</si>
  <si>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</si>
  <si>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</si>
  <si>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</si>
  <si>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</si>
  <si>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</si>
  <si>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</si>
  <si>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</si>
  <si>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</si>
  <si>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</si>
  <si>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</si>
  <si>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</si>
  <si>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</si>
  <si>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</si>
  <si>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</si>
  <si>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</si>
  <si>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</si>
  <si>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</si>
  <si>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</si>
  <si>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</si>
  <si>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</si>
  <si>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</si>
  <si>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</si>
  <si>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</si>
  <si>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</si>
  <si>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</si>
  <si>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</si>
  <si>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</si>
  <si>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</si>
  <si>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</si>
  <si>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</si>
  <si>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</si>
  <si>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</si>
  <si>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</si>
  <si>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</si>
  <si>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</si>
  <si>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</si>
  <si>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</si>
  <si>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</si>
  <si>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</si>
  <si>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</si>
  <si>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</si>
  <si>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</si>
  <si>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</si>
  <si>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</si>
  <si>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</si>
  <si>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</si>
  <si>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</si>
  <si>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</si>
  <si>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</si>
  <si>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</si>
  <si>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</si>
  <si>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</si>
  <si>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</si>
  <si>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</si>
  <si>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</si>
  <si>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</si>
  <si>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</si>
  <si>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</si>
  <si>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</si>
  <si>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</si>
  <si>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</si>
  <si>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</si>
  <si>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</si>
  <si>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</si>
  <si>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</si>
  <si>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</si>
  <si>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</si>
  <si>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</si>
  <si>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</si>
  <si>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</si>
  <si>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</si>
  <si>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</si>
  <si>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</si>
  <si>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</si>
  <si>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</si>
  <si>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</si>
  <si>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</si>
  <si>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</si>
  <si>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</si>
  <si>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</si>
  <si>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</si>
  <si>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</si>
  <si>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</si>
  <si>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</si>
  <si>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</si>
  <si>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</si>
  <si>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</si>
  <si>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</si>
  <si>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</si>
  <si>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</si>
  <si>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</si>
  <si>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</si>
  <si>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</si>
  <si>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</si>
  <si>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</si>
  <si>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</si>
  <si>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</si>
  <si>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</si>
  <si>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</si>
  <si>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</si>
  <si>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</si>
  <si>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</si>
  <si>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</si>
  <si>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</si>
  <si>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</si>
  <si>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</si>
  <si>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</si>
  <si>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</si>
  <si>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</si>
  <si>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</si>
  <si>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</si>
  <si>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</si>
  <si>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</si>
  <si>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</si>
  <si>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</si>
  <si>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</si>
  <si>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</si>
  <si>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</si>
  <si>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</si>
  <si>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</si>
  <si>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</si>
  <si>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</si>
  <si>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</si>
  <si>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</si>
  <si>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</si>
  <si>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</si>
  <si>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</si>
  <si>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</si>
  <si>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</si>
  <si>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</si>
  <si>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</si>
  <si>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</si>
  <si>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</si>
  <si>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</si>
  <si>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</si>
  <si>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</si>
  <si>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</si>
  <si>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</si>
  <si>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</si>
  <si>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</si>
  <si>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</si>
  <si>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</si>
  <si>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</si>
  <si>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</si>
  <si>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</si>
  <si>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</si>
  <si>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</si>
  <si>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</si>
  <si>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</si>
  <si>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</si>
  <si>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</si>
  <si>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</si>
  <si>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</si>
  <si>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</si>
  <si>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</si>
  <si>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</si>
  <si>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</si>
  <si>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</si>
  <si>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</si>
  <si>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</si>
  <si>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</si>
  <si>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</si>
  <si>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</si>
  <si>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</si>
  <si>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</si>
  <si>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</si>
  <si>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</si>
  <si>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</si>
  <si>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</si>
  <si>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</si>
  <si>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</si>
  <si>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</si>
  <si>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</si>
  <si>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</si>
  <si>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</si>
  <si>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</si>
  <si>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</si>
  <si>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</si>
  <si>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</si>
  <si>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</si>
  <si>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</si>
  <si>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</si>
  <si>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</si>
  <si>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</si>
  <si>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</si>
  <si>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</si>
  <si>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</si>
  <si>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</si>
  <si>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</si>
  <si>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</si>
  <si>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</si>
  <si>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</si>
  <si>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</si>
  <si>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</si>
  <si>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</si>
  <si>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</si>
  <si>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</si>
  <si>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</si>
  <si>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</si>
  <si>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</si>
  <si>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</si>
  <si>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</si>
  <si>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</si>
  <si>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</si>
  <si>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</si>
  <si>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</si>
  <si>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</si>
  <si>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</si>
  <si>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</si>
  <si>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</si>
  <si>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</si>
  <si>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</si>
  <si>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</si>
  <si>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</si>
  <si>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</si>
  <si>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</si>
  <si>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</si>
  <si>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</si>
  <si>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</si>
  <si>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</si>
  <si>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</si>
  <si>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</si>
  <si>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</si>
  <si>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</si>
  <si>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</si>
  <si>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</si>
  <si>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</si>
  <si>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</si>
  <si>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</si>
  <si>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</si>
  <si>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</si>
  <si>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</si>
  <si>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</si>
  <si>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</si>
  <si>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</si>
  <si>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</si>
  <si>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</si>
  <si>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</si>
  <si>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</si>
  <si>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</si>
  <si>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</si>
  <si>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</si>
  <si>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</si>
  <si>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</si>
  <si>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</si>
  <si>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</si>
  <si>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</si>
  <si>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</si>
  <si>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</si>
  <si>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</si>
  <si>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</si>
  <si>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</si>
  <si>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</si>
  <si>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</si>
  <si>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</si>
  <si>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</si>
  <si>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</si>
  <si>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</si>
  <si>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</si>
  <si>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</si>
  <si>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</si>
  <si>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</si>
  <si>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</si>
  <si>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</si>
  <si>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</si>
  <si>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</si>
  <si>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</si>
  <si>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</si>
  <si>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</si>
  <si>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</si>
  <si>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</si>
  <si>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</si>
  <si>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</si>
  <si>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</si>
  <si>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</si>
  <si>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</si>
  <si>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</si>
  <si>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</si>
  <si>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</si>
  <si>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</si>
  <si>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</si>
  <si>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</si>
  <si>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</si>
  <si>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</si>
  <si>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</si>
  <si>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</si>
  <si>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</si>
  <si>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</si>
  <si>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</si>
  <si>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</si>
  <si>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</si>
  <si>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</si>
  <si>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</si>
  <si>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</si>
  <si>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</si>
  <si>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</si>
  <si>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</si>
  <si>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</si>
  <si>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</si>
  <si>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</si>
  <si>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</si>
  <si>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</si>
  <si>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</si>
  <si>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</si>
  <si>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</si>
  <si>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</si>
  <si>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</si>
  <si>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</si>
  <si>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</si>
  <si>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</si>
  <si>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</si>
  <si>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</si>
  <si>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</si>
  <si>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</si>
  <si>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</si>
  <si>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</si>
  <si>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</si>
  <si>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</si>
  <si>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</si>
  <si>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</si>
  <si>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</si>
  <si>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</si>
  <si>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</si>
  <si>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</si>
  <si>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</si>
  <si>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</si>
  <si>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</si>
  <si>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</si>
  <si>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</si>
  <si>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</si>
  <si>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</si>
  <si>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</si>
  <si>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</si>
  <si>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</si>
  <si>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</si>
  <si>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</si>
  <si>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</si>
  <si>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</si>
  <si>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</si>
  <si>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</si>
  <si>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</si>
  <si>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</si>
  <si>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</si>
  <si>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</si>
  <si>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</si>
  <si>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</si>
  <si>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</si>
  <si>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</si>
  <si>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</si>
  <si>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</si>
  <si>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</si>
  <si>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</si>
  <si>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</si>
  <si>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</si>
  <si>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</si>
  <si>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</si>
  <si>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</si>
  <si>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</si>
  <si>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</si>
  <si>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</si>
  <si>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</si>
  <si>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</si>
  <si>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</si>
  <si>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</si>
  <si>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</si>
  <si>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</si>
  <si>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</si>
  <si>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</si>
  <si>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</si>
  <si>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</si>
  <si>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</si>
  <si>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</si>
  <si>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</si>
  <si>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</si>
  <si>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</si>
  <si>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</si>
  <si>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</si>
  <si>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</si>
  <si>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</si>
  <si>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</si>
  <si>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</si>
  <si>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</si>
  <si>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</si>
  <si>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</si>
  <si>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</si>
  <si>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</si>
  <si>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</si>
  <si>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</si>
  <si>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</si>
  <si>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</si>
  <si>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</si>
  <si>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</si>
  <si>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</si>
  <si>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</si>
  <si>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</si>
  <si>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</si>
  <si>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</si>
  <si>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</si>
  <si>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</si>
  <si>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</si>
  <si>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</si>
  <si>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</si>
  <si>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</si>
  <si>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</si>
  <si>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</si>
  <si>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</si>
  <si>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</si>
  <si>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</si>
  <si>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</si>
  <si>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</si>
  <si>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</si>
  <si>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</si>
  <si>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</si>
  <si>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</si>
  <si>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</si>
  <si>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</si>
  <si>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</si>
  <si>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</si>
  <si>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</si>
  <si>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</si>
  <si>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</si>
  <si>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</si>
  <si>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</si>
  <si>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</si>
  <si>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</si>
  <si>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</si>
  <si>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</si>
  <si>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</si>
  <si>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</si>
  <si>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</si>
  <si>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</si>
  <si>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</si>
  <si>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</si>
  <si>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</si>
  <si>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</si>
  <si>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</si>
  <si>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</si>
  <si>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</si>
  <si>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</si>
  <si>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</si>
  <si>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</si>
  <si>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</si>
  <si>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</si>
  <si>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</si>
  <si>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</si>
  <si>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</si>
  <si>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</si>
  <si>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</si>
  <si>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</si>
  <si>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</si>
  <si>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</si>
  <si>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</si>
  <si>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</si>
  <si>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</si>
  <si>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</si>
  <si>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</si>
  <si>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</si>
  <si>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</si>
  <si>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</si>
  <si>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</si>
  <si>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</si>
  <si>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</si>
  <si>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</si>
  <si>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</si>
  <si>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</si>
  <si>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</si>
  <si>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</si>
  <si>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</si>
  <si>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</si>
  <si>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</si>
  <si>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</si>
  <si>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</si>
  <si>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</si>
  <si>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</si>
  <si>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</si>
  <si>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</si>
  <si>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</si>
  <si>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</si>
  <si>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</si>
  <si>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</si>
  <si>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</si>
  <si>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</si>
  <si>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</si>
  <si>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</si>
  <si>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</si>
  <si>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</si>
  <si>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</si>
  <si>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</si>
  <si>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</si>
  <si>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</si>
  <si>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</si>
  <si>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</si>
  <si>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</si>
  <si>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</si>
  <si>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</si>
  <si>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</si>
  <si>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</si>
  <si>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</si>
  <si>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</si>
  <si>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</si>
  <si>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</si>
  <si>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</si>
  <si>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</si>
  <si>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</si>
  <si>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</si>
  <si>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</si>
  <si>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</si>
  <si>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</si>
  <si>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</si>
  <si>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</si>
  <si>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</si>
  <si>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</si>
  <si>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</si>
  <si>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</si>
  <si>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</si>
  <si>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</si>
  <si>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</si>
  <si>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</si>
  <si>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</si>
  <si>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</si>
  <si>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</si>
  <si>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</si>
  <si>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</si>
  <si>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</si>
  <si>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</si>
  <si>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</si>
  <si>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</si>
  <si>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</si>
  <si>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</si>
  <si>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</si>
  <si>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</si>
  <si>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</si>
  <si>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</si>
  <si>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</si>
  <si>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</si>
  <si>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</si>
  <si>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</si>
  <si>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</si>
  <si>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</si>
  <si>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</si>
  <si>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</si>
  <si>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</si>
  <si>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</si>
  <si>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</si>
  <si>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</si>
  <si>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</si>
  <si>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</si>
  <si>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</si>
  <si>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</si>
  <si>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</si>
  <si>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</si>
  <si>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</si>
  <si>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</si>
  <si>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</si>
  <si>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</si>
  <si>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</si>
  <si>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</si>
  <si>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</si>
  <si>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</si>
  <si>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</si>
  <si>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</si>
  <si>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</si>
  <si>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</si>
  <si>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</si>
  <si>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</si>
  <si>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</si>
  <si>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</si>
  <si>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</si>
  <si>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</si>
  <si>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</si>
  <si>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</si>
  <si>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</si>
  <si>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</si>
  <si>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</si>
  <si>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</si>
  <si>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</si>
  <si>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</si>
  <si>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</si>
  <si>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</si>
  <si>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</si>
  <si>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</si>
  <si>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</si>
  <si>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</si>
  <si>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</si>
  <si>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</si>
  <si>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</si>
  <si>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</si>
  <si>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</si>
  <si>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</si>
  <si>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</si>
  <si>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</si>
  <si>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</si>
  <si>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</si>
  <si>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</si>
  <si>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</si>
  <si>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</si>
  <si>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</si>
  <si>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</si>
  <si>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</si>
  <si>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</si>
  <si>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</si>
  <si>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</si>
  <si>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</si>
  <si>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</si>
  <si>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</si>
  <si>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</si>
  <si>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</si>
  <si>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</si>
  <si>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</si>
  <si>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</si>
  <si>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</si>
  <si>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</si>
  <si>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</si>
  <si>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</si>
  <si>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</si>
  <si>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</si>
  <si>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</si>
  <si>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</si>
  <si>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</si>
  <si>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</si>
  <si>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</si>
  <si>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</si>
  <si>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</si>
  <si>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</si>
  <si>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</si>
  <si>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</si>
  <si>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</si>
  <si>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</si>
  <si>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</si>
  <si>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</si>
  <si>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</si>
  <si>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</si>
  <si>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</si>
  <si>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</si>
  <si>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</si>
  <si>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</si>
  <si>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</si>
  <si>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</si>
  <si>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</si>
  <si>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</si>
  <si>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</si>
  <si>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</si>
  <si>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</si>
  <si>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</si>
  <si>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</si>
  <si>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</si>
  <si>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</si>
  <si>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</si>
  <si>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</si>
  <si>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</si>
  <si>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</si>
  <si>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</si>
  <si>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</si>
  <si>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</si>
  <si>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</si>
  <si>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</si>
  <si>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</si>
  <si>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</si>
  <si>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</si>
  <si>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</si>
  <si>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</si>
  <si>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</si>
  <si>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</si>
  <si>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</si>
  <si>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</si>
  <si>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</si>
  <si>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</si>
  <si>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</si>
  <si>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</si>
  <si>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</si>
  <si>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</si>
  <si>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</si>
  <si>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</si>
  <si>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</si>
  <si>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</si>
  <si>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</si>
  <si>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</si>
  <si>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</si>
  <si>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</si>
  <si>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</si>
  <si>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</si>
  <si>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</si>
  <si>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</si>
  <si>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</si>
  <si>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</si>
  <si>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</si>
  <si>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</si>
  <si>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</si>
  <si>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</si>
  <si>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</si>
  <si>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</si>
  <si>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</si>
  <si>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</si>
  <si>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</si>
  <si>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</si>
  <si>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</si>
  <si>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</si>
  <si>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</si>
  <si>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</si>
  <si>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</si>
  <si>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</si>
  <si>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</si>
  <si>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</si>
  <si>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</si>
  <si>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</si>
  <si>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</si>
  <si>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</si>
  <si>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</si>
  <si>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</si>
  <si>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</si>
  <si>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</si>
  <si>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</si>
  <si>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</si>
  <si>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</si>
  <si>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</si>
  <si>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</si>
  <si>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</si>
  <si>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</si>
  <si>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</si>
  <si>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</si>
  <si>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</si>
  <si>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</si>
  <si>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</si>
  <si>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</si>
  <si>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</si>
  <si>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</si>
  <si>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</si>
  <si>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</si>
  <si>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</si>
  <si>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</si>
  <si>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</si>
  <si>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</si>
  <si>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</si>
  <si>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</si>
  <si>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</si>
  <si>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</si>
  <si>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</si>
  <si>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</si>
  <si>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</si>
  <si>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</si>
  <si>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</si>
  <si>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</si>
  <si>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</si>
  <si>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</si>
  <si>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</si>
  <si>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</si>
  <si>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</si>
  <si>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</si>
  <si>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</si>
  <si>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</si>
  <si>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</si>
  <si>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</si>
  <si>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</si>
  <si>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</si>
  <si>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</si>
  <si>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</si>
  <si>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</si>
  <si>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</si>
  <si>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</si>
  <si>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</si>
  <si>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</si>
  <si>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</si>
  <si>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</si>
  <si>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</si>
  <si>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</si>
  <si>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</si>
  <si>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</si>
  <si>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</si>
  <si>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</si>
  <si>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</si>
  <si>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</si>
  <si>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</si>
  <si>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</si>
  <si>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</si>
  <si>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</si>
  <si>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</si>
  <si>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</si>
  <si>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</si>
  <si>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</si>
  <si>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</si>
  <si>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</si>
  <si>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</si>
  <si>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</si>
  <si>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</si>
  <si>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</si>
  <si>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</si>
  <si>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</si>
  <si>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</si>
  <si>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</si>
  <si>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</si>
  <si>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</si>
  <si>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</si>
  <si>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</si>
  <si>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</si>
  <si>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</si>
  <si>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</si>
  <si>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</si>
  <si>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</si>
  <si>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</si>
  <si>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</si>
  <si>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</si>
  <si>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</si>
  <si>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</si>
  <si>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</si>
  <si>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</si>
  <si>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</si>
  <si>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</si>
  <si>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</si>
  <si>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</si>
  <si>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</si>
  <si>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</si>
  <si>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</si>
  <si>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</si>
  <si>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</si>
  <si>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</si>
  <si>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</si>
  <si>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</si>
  <si>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</si>
  <si>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</si>
  <si>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</si>
  <si>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</si>
  <si>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</si>
  <si>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</si>
  <si>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</si>
  <si>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</si>
  <si>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</si>
  <si>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</si>
  <si>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</si>
  <si>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</si>
  <si>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</si>
  <si>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</si>
  <si>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</si>
  <si>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</si>
  <si>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</si>
  <si>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</si>
  <si>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</si>
  <si>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</si>
  <si>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</si>
  <si>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</si>
  <si>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</si>
  <si>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</si>
  <si>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</si>
  <si>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</si>
  <si>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</si>
  <si>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</si>
  <si>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</si>
  <si>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</si>
  <si>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</si>
  <si>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</si>
  <si>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</si>
  <si>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</si>
  <si>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</si>
  <si>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</si>
  <si>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</si>
  <si>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</si>
  <si>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</si>
  <si>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</si>
  <si>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</si>
  <si>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</si>
  <si>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</si>
  <si>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</si>
  <si>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</si>
  <si>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</si>
  <si>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</si>
  <si>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</si>
  <si>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</si>
  <si>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</si>
  <si>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</si>
  <si>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</si>
  <si>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</si>
  <si>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</si>
  <si>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</si>
  <si>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</si>
  <si>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</si>
  <si>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</si>
  <si>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</si>
  <si>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</si>
  <si>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</si>
  <si>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</si>
  <si>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</si>
  <si>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</si>
  <si>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</si>
  <si>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</si>
  <si>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</si>
  <si>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</si>
  <si>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</si>
  <si>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</si>
  <si>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</si>
  <si>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</si>
  <si>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</si>
  <si>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</si>
  <si>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</si>
  <si>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</si>
  <si>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</si>
  <si>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</si>
  <si>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</si>
  <si>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</si>
  <si>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</si>
  <si>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</si>
  <si>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</si>
  <si>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</si>
  <si>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</si>
  <si>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</si>
  <si>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</si>
  <si>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</si>
  <si>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</si>
  <si>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</si>
  <si>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</si>
  <si>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</si>
  <si>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</si>
  <si>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</si>
  <si>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</si>
  <si>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</si>
  <si>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</si>
  <si>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</si>
  <si>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</si>
  <si>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</si>
  <si>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</si>
  <si>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</si>
  <si>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</si>
  <si>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</si>
  <si>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</si>
  <si>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</si>
  <si>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</si>
  <si>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</si>
  <si>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</si>
  <si>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</si>
  <si>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</si>
  <si>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</si>
  <si>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</si>
  <si>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</si>
  <si>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</si>
  <si>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</si>
  <si>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</si>
  <si>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</si>
  <si>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</si>
  <si>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</si>
  <si>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</si>
  <si>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</si>
  <si>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</si>
  <si>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</si>
  <si>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</si>
  <si>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</si>
  <si>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</si>
  <si>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</si>
  <si>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</si>
  <si>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</si>
  <si>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</si>
  <si>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</si>
  <si>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</si>
  <si>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</si>
  <si>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</si>
  <si>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</si>
  <si>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</si>
  <si>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</si>
  <si>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</si>
  <si>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</si>
  <si>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</si>
  <si>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</si>
  <si>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</si>
  <si>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</si>
  <si>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</si>
  <si>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</si>
  <si>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</si>
  <si>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</si>
  <si>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</si>
  <si>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</si>
  <si>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</si>
  <si>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</si>
  <si>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</si>
  <si>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</si>
  <si>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</si>
  <si>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</si>
  <si>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</si>
  <si>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</si>
  <si>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</si>
  <si>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</si>
  <si>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</si>
  <si>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</si>
  <si>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</si>
  <si>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</si>
  <si>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</si>
  <si>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</si>
  <si>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</si>
  <si>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</si>
  <si>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</si>
  <si>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</si>
  <si>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</si>
  <si>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</si>
  <si>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</si>
  <si>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</si>
  <si>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</si>
  <si>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</si>
  <si>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</si>
  <si>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</si>
  <si>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</si>
  <si>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</si>
  <si>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</si>
  <si>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</si>
  <si>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</si>
  <si>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</si>
  <si>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</si>
  <si>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</si>
  <si>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</si>
  <si>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</si>
  <si>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</si>
  <si>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</si>
  <si>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</si>
  <si>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</si>
  <si>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</si>
  <si>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</si>
  <si>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</si>
  <si>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</si>
  <si>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</si>
  <si>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</si>
  <si>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</si>
  <si>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</si>
  <si>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</si>
  <si>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</si>
  <si>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</si>
  <si>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</si>
  <si>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</si>
  <si>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</si>
  <si>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</si>
  <si>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</si>
  <si>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</si>
  <si>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</si>
  <si>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</si>
  <si>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</si>
  <si>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</si>
  <si>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</si>
  <si>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</si>
  <si>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</si>
  <si>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</si>
  <si>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</si>
  <si>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</si>
  <si>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</si>
  <si>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</si>
  <si>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</si>
  <si>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</si>
  <si>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</si>
  <si>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</si>
  <si>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</si>
  <si>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</si>
  <si>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</si>
  <si>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</si>
  <si>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</si>
  <si>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</si>
  <si>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</si>
  <si>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</si>
  <si>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</si>
  <si>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</si>
  <si>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</si>
  <si>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</si>
  <si>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</si>
  <si>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</si>
  <si>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</si>
  <si>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</si>
  <si>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</si>
  <si>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</si>
  <si>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</si>
  <si>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</si>
  <si>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</si>
  <si>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</si>
  <si>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</si>
  <si>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</si>
  <si>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</si>
  <si>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</si>
  <si>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</si>
  <si>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</si>
  <si>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</si>
  <si>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</si>
  <si>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</si>
  <si>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</si>
  <si>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</si>
  <si>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</si>
  <si>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</si>
  <si>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</si>
  <si>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</si>
  <si>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</si>
  <si>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</si>
  <si>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</si>
  <si>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</si>
  <si>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</si>
  <si>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</si>
  <si>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</si>
  <si>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</si>
  <si>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</si>
  <si>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</si>
  <si>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</si>
  <si>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</si>
  <si>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</si>
  <si>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</si>
  <si>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</si>
  <si>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</si>
  <si>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</si>
  <si>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</si>
  <si>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</si>
  <si>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</si>
  <si>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</si>
  <si>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</si>
  <si>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</si>
  <si>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</si>
  <si>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</si>
  <si>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</si>
  <si>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</si>
  <si>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</si>
  <si>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</si>
  <si>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</si>
  <si>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</si>
  <si>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</si>
  <si>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</si>
  <si>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</si>
  <si>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</si>
  <si>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</si>
  <si>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</si>
  <si>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</si>
  <si>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</si>
  <si>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</si>
  <si>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</si>
  <si>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</si>
  <si>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</si>
  <si>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</si>
  <si>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</si>
  <si>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</si>
  <si>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</si>
  <si>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</si>
  <si>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</si>
  <si>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</si>
  <si>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</si>
  <si>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</si>
  <si>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</si>
  <si>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</si>
  <si>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</si>
  <si>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</si>
  <si>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</si>
  <si>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</si>
  <si>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</si>
  <si>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</si>
  <si>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</si>
  <si>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</si>
  <si>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</si>
  <si>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</si>
  <si>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</si>
  <si>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</si>
  <si>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</si>
  <si>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</si>
  <si>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</si>
  <si>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</si>
  <si>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</si>
  <si>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</si>
  <si>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</si>
  <si>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</si>
  <si>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</si>
  <si>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</si>
  <si>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</si>
  <si>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</si>
  <si>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</si>
  <si>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</si>
  <si>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</si>
  <si>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</si>
  <si>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</si>
  <si>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</si>
  <si>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</si>
  <si>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</si>
  <si>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</si>
  <si>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</si>
  <si>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</si>
  <si>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</si>
  <si>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</si>
  <si>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</si>
  <si>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</si>
  <si>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</si>
  <si>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</si>
  <si>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</si>
  <si>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</si>
  <si>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</si>
  <si>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</si>
  <si>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</si>
  <si>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</si>
  <si>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</si>
  <si>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</si>
  <si>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</si>
  <si>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</si>
  <si>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</si>
  <si>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</si>
  <si>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</si>
  <si>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</si>
  <si>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</si>
  <si>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</si>
  <si>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</si>
  <si>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</si>
  <si>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</si>
  <si>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</si>
  <si>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</si>
  <si>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</si>
  <si>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</si>
  <si>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</si>
  <si>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</si>
  <si>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</si>
  <si>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</si>
  <si>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</si>
  <si>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</si>
  <si>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</si>
  <si>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</si>
  <si>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</si>
  <si>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</si>
  <si>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</si>
  <si>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</si>
  <si>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</si>
  <si>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</si>
  <si>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</si>
  <si>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</si>
  <si>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</si>
  <si>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</si>
  <si>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</si>
  <si>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</si>
  <si>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</si>
  <si>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</si>
  <si>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</si>
  <si>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</si>
  <si>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</si>
  <si>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</si>
  <si>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</si>
  <si>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</si>
  <si>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</si>
  <si>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</si>
  <si>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</si>
  <si>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</si>
  <si>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</si>
  <si>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</si>
  <si>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</si>
  <si>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</si>
  <si>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</si>
  <si>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</si>
  <si>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</si>
  <si>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</si>
  <si>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</si>
  <si>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</si>
  <si>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</si>
  <si>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</si>
  <si>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</si>
  <si>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</si>
  <si>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</si>
  <si>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</si>
  <si>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</si>
  <si>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</si>
  <si>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</si>
  <si>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</si>
  <si>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</si>
  <si>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</si>
  <si>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</si>
  <si>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</si>
  <si>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</si>
  <si>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</si>
  <si>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</si>
  <si>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</si>
  <si>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</si>
  <si>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</si>
  <si>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</si>
  <si>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</si>
  <si>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</si>
  <si>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</si>
  <si>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</si>
  <si>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</si>
  <si>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</si>
  <si>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</si>
  <si>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</si>
  <si>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</si>
  <si>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</si>
  <si>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</si>
  <si>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</si>
  <si>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</si>
  <si>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</si>
  <si>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</si>
  <si>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</si>
  <si>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</si>
  <si>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</si>
  <si>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</si>
  <si>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</si>
  <si>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</si>
  <si>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</si>
  <si>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</si>
  <si>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</si>
  <si>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</si>
  <si>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</si>
  <si>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</si>
  <si>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</si>
  <si>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</si>
  <si>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</si>
  <si>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</si>
  <si>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</si>
  <si>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</si>
  <si>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</si>
  <si>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</si>
  <si>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</si>
  <si>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</si>
  <si>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</si>
  <si>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</si>
  <si>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</si>
  <si>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</si>
  <si>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</si>
  <si>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</si>
  <si>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</si>
  <si>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</si>
  <si>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</si>
  <si>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</si>
  <si>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</si>
  <si>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</si>
  <si>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</si>
  <si>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</si>
  <si>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</si>
  <si>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</si>
  <si>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</si>
  <si>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</si>
  <si>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</si>
  <si>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</si>
  <si>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</si>
  <si>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</si>
  <si>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</si>
  <si>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</si>
  <si>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</si>
  <si>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</si>
  <si>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</si>
  <si>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</si>
  <si>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</si>
  <si>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</si>
  <si>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</si>
  <si>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</si>
  <si>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</si>
  <si>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</si>
  <si>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</si>
  <si>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</si>
  <si>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</si>
  <si>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</si>
  <si>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</si>
  <si>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</si>
  <si>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</si>
  <si>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</si>
  <si>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</si>
  <si>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</si>
  <si>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</si>
  <si>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</si>
  <si>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</si>
  <si>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</si>
  <si>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</si>
  <si>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</si>
  <si>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</si>
  <si>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</si>
  <si>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</si>
  <si>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</si>
  <si>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</si>
  <si>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</si>
  <si>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</si>
  <si>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</si>
  <si>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</si>
  <si>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</si>
  <si>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</si>
  <si>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</si>
  <si>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</si>
  <si>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</si>
  <si>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</si>
  <si>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</si>
  <si>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</si>
  <si>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</si>
  <si>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</si>
  <si>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</si>
  <si>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</si>
  <si>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</si>
  <si>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</si>
  <si>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</si>
  <si>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</si>
  <si>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</si>
  <si>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</si>
  <si>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</si>
  <si>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</si>
  <si>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</si>
  <si>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</si>
  <si>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</si>
  <si>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</si>
  <si>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</si>
  <si>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</si>
  <si>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</si>
  <si>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</si>
  <si>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</si>
  <si>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</si>
  <si>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</si>
  <si>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</si>
  <si>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</si>
  <si>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</si>
  <si>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</si>
  <si>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</si>
  <si>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</si>
  <si>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</si>
  <si>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</si>
  <si>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</si>
  <si>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</si>
  <si>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</si>
  <si>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</si>
  <si>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</si>
  <si>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</si>
  <si>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</si>
  <si>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</si>
  <si>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</si>
  <si>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</si>
  <si>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</si>
  <si>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</si>
  <si>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</si>
  <si>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</si>
  <si>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</si>
  <si>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</si>
  <si>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</si>
  <si>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</si>
  <si>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</si>
  <si>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</si>
  <si>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</si>
  <si>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</si>
  <si>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</si>
  <si>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</si>
  <si>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</si>
  <si>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</si>
  <si>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</si>
  <si>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</si>
  <si>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</si>
  <si>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</si>
  <si>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</si>
  <si>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</si>
  <si>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</si>
  <si>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</si>
  <si>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</si>
  <si>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</si>
  <si>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</si>
  <si>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</si>
  <si>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</si>
  <si>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</si>
  <si>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</si>
  <si>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</si>
  <si>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</si>
  <si>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</si>
  <si>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</si>
  <si>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</si>
  <si>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</si>
  <si>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</si>
  <si>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</si>
  <si>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</si>
  <si>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</si>
  <si>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</si>
  <si>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</si>
  <si>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</si>
  <si>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</si>
  <si>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</si>
  <si>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</si>
  <si>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</si>
  <si>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</si>
  <si>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</si>
  <si>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</si>
  <si>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</si>
  <si>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</si>
  <si>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</si>
  <si>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</si>
  <si>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</si>
  <si>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</si>
  <si>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</si>
  <si>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</si>
  <si>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</si>
  <si>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</si>
  <si>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</si>
  <si>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</si>
  <si>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</si>
  <si>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</si>
  <si>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</si>
  <si>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</si>
  <si>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</si>
  <si>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</si>
  <si>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</si>
  <si>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</si>
  <si>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</si>
  <si>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</si>
  <si>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</si>
  <si>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</si>
  <si>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</si>
  <si>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</si>
  <si>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</si>
  <si>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</si>
  <si>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</si>
  <si>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</si>
  <si>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</si>
  <si>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</si>
  <si>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</si>
  <si>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</si>
  <si>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</si>
  <si>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</si>
  <si>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</si>
  <si>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</si>
  <si>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</si>
  <si>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</si>
  <si>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</si>
  <si>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</si>
  <si>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</si>
  <si>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</si>
  <si>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</si>
  <si>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</si>
  <si>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</si>
  <si>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</si>
  <si>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</si>
  <si>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</si>
  <si>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</si>
  <si>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</si>
  <si>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</si>
  <si>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</si>
  <si>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</si>
  <si>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</si>
  <si>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</si>
  <si>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</si>
  <si>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</si>
  <si>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</si>
  <si>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</si>
  <si>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</si>
  <si>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</si>
  <si>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</si>
  <si>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</si>
  <si>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</si>
  <si>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</si>
  <si>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</si>
  <si>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</si>
  <si>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</si>
  <si>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</si>
  <si>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</si>
  <si>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</si>
  <si>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</si>
  <si>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</si>
  <si>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</si>
  <si>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</si>
  <si>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</si>
  <si>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</si>
  <si>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</si>
  <si>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</si>
  <si>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</si>
  <si>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</si>
  <si>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</si>
  <si>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</si>
  <si>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</si>
  <si>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</si>
  <si>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</si>
  <si>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</si>
  <si>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</si>
  <si>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</si>
  <si>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</si>
  <si>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</si>
  <si>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</si>
  <si>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</si>
  <si>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</si>
  <si>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</si>
  <si>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</si>
  <si>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</si>
  <si>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</si>
  <si>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</si>
  <si>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</si>
  <si>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</si>
  <si>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</si>
  <si>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</si>
  <si>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</si>
  <si>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</si>
  <si>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</si>
  <si>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</si>
  <si>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</si>
  <si>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</si>
  <si>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</si>
  <si>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</si>
  <si>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</si>
  <si>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</si>
  <si>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</si>
  <si>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</si>
  <si>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</si>
  <si>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</si>
  <si>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</si>
  <si>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</si>
  <si>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</si>
  <si>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</si>
  <si>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</si>
  <si>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</si>
  <si>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</si>
  <si>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</si>
  <si>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</si>
  <si>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</si>
  <si>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</si>
  <si>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</si>
  <si>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</si>
  <si>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</si>
  <si>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</si>
  <si>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</si>
  <si>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</si>
  <si>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</si>
  <si>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</si>
  <si>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</si>
  <si>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</si>
  <si>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</si>
  <si>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</si>
  <si>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</si>
  <si>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</si>
  <si>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</si>
  <si>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</si>
  <si>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</si>
  <si>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</si>
  <si>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</si>
  <si>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</si>
  <si>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</si>
  <si>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</si>
  <si>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</si>
  <si>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</si>
  <si>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</si>
  <si>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</si>
  <si>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</si>
  <si>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</si>
  <si>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</si>
  <si>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</si>
  <si>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</si>
  <si>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</si>
  <si>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</si>
  <si>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</si>
  <si>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</si>
  <si>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</si>
  <si>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</si>
  <si>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</si>
  <si>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</si>
  <si>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</si>
  <si>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</si>
  <si>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</si>
  <si>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</si>
  <si>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</si>
  <si>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</si>
  <si>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</si>
  <si>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</si>
  <si>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</si>
  <si>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</si>
  <si>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</si>
  <si>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</si>
  <si>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</si>
  <si>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</si>
  <si>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</si>
  <si>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</si>
  <si>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</si>
  <si>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</si>
  <si>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</si>
  <si>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</si>
  <si>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</si>
  <si>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</si>
  <si>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</si>
  <si>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</si>
  <si>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</si>
  <si>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</si>
  <si>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</si>
  <si>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</si>
  <si>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</si>
  <si>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</si>
  <si>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</si>
  <si>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</si>
  <si>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</si>
  <si>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</si>
  <si>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</si>
  <si>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</si>
  <si>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</si>
  <si>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</si>
  <si>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</si>
  <si>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</si>
  <si>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</si>
  <si>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</si>
  <si>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</si>
  <si>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</si>
  <si>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</si>
  <si>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</si>
  <si>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</si>
  <si>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</si>
  <si>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</si>
  <si>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</si>
  <si>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</si>
  <si>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</si>
  <si>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</si>
  <si>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</si>
  <si>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</si>
  <si>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</si>
  <si>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</si>
  <si>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</si>
  <si>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</si>
  <si>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</si>
  <si>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</si>
  <si>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</si>
  <si>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</si>
  <si>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</si>
  <si>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</si>
  <si>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</si>
  <si>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</si>
  <si>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</si>
  <si>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</si>
  <si>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</si>
  <si>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</si>
  <si>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</si>
  <si>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</si>
  <si>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</si>
  <si>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</si>
  <si>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</si>
  <si>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</si>
  <si>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</si>
  <si>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</si>
  <si>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</si>
  <si>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</si>
  <si>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</si>
  <si>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</si>
  <si>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</si>
  <si>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</si>
  <si>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</si>
  <si>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</si>
  <si>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</si>
  <si>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</si>
  <si>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</si>
  <si>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</si>
  <si>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</si>
  <si>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</si>
  <si>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</si>
  <si>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</si>
  <si>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</si>
  <si>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</si>
  <si>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</si>
  <si>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</si>
  <si>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</si>
  <si>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</si>
  <si>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</si>
  <si>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</si>
  <si>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</si>
  <si>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</si>
  <si>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</si>
  <si>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</si>
  <si>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</si>
  <si>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</si>
  <si>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</si>
  <si>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</si>
  <si>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</si>
  <si>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</si>
  <si>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</si>
  <si>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</si>
  <si>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</si>
  <si>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</si>
  <si>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</si>
  <si>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</si>
  <si>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</si>
  <si>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</si>
  <si>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</si>
  <si>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</si>
  <si>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</si>
  <si>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</si>
  <si>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</si>
  <si>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</si>
  <si>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</si>
  <si>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</si>
  <si>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</si>
  <si>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</si>
  <si>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</si>
  <si>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</si>
  <si>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</si>
  <si>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</si>
  <si>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</si>
  <si>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</si>
  <si>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</si>
  <si>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</si>
  <si>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</si>
  <si>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</si>
  <si>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</si>
  <si>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</si>
  <si>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</si>
  <si>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</si>
  <si>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</si>
  <si>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</si>
  <si>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</si>
  <si>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</si>
  <si>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</si>
  <si>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</si>
  <si>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</si>
  <si>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</si>
  <si>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</si>
  <si>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</si>
  <si>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</si>
  <si>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</si>
  <si>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</si>
  <si>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</si>
  <si>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</si>
  <si>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</si>
  <si>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</si>
  <si>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</si>
  <si>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</si>
  <si>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</si>
  <si>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</si>
  <si>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</si>
  <si>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</si>
  <si>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</si>
  <si>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</si>
  <si>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</si>
  <si>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</si>
  <si>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</si>
  <si>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</si>
  <si>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</si>
  <si>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</si>
  <si>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</si>
  <si>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</si>
  <si>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</si>
  <si>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</si>
  <si>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</si>
  <si>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</si>
  <si>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</si>
  <si>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</si>
  <si>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</si>
  <si>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</si>
  <si>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</si>
  <si>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</si>
  <si>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</si>
  <si>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</si>
  <si>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</si>
  <si>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</si>
  <si>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</si>
  <si>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</si>
  <si>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</si>
  <si>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</si>
  <si>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</si>
  <si>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</si>
  <si>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</si>
  <si>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</si>
  <si>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</si>
  <si>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</si>
  <si>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</si>
  <si>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</si>
  <si>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</si>
  <si>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</si>
  <si>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</si>
  <si>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</si>
  <si>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</si>
  <si>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</si>
  <si>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</si>
  <si>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</si>
  <si>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</si>
  <si>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</si>
  <si>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</si>
  <si>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</si>
  <si>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</si>
  <si>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</si>
  <si>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</si>
  <si>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</si>
  <si>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</si>
  <si>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</si>
  <si>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</si>
  <si>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</si>
  <si>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</si>
  <si>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</si>
  <si>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</si>
  <si>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</si>
  <si>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</si>
  <si>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</si>
  <si>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</si>
  <si>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</si>
  <si>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</si>
  <si>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</si>
  <si>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</si>
  <si>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</si>
  <si>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</si>
  <si>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</si>
  <si>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</si>
  <si>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</si>
  <si>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</si>
  <si>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</si>
  <si>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</si>
  <si>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</si>
  <si>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</si>
  <si>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</si>
  <si>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</si>
  <si>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</si>
  <si>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</si>
  <si>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</si>
  <si>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</si>
  <si>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</si>
  <si>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</si>
  <si>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</si>
  <si>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</si>
  <si>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</si>
  <si>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</si>
  <si>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</si>
  <si>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</si>
  <si>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</si>
  <si>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</si>
  <si>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</si>
  <si>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</si>
  <si>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</si>
  <si>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</si>
  <si>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</si>
  <si>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</si>
  <si>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</si>
  <si>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</si>
  <si>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</si>
  <si>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</si>
  <si>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</si>
  <si>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</si>
  <si>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</si>
  <si>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</si>
  <si>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</si>
  <si>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</si>
  <si>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</si>
  <si>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</si>
  <si>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</si>
  <si>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</si>
  <si>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</si>
  <si>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</si>
  <si>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</si>
  <si>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</si>
  <si>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</si>
  <si>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</si>
  <si>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</si>
  <si>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</si>
  <si>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</si>
  <si>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</si>
  <si>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</si>
  <si>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</si>
  <si>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</si>
  <si>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</si>
  <si>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</si>
  <si>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</si>
  <si>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</si>
  <si>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</si>
  <si>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</si>
  <si>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</si>
  <si>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</si>
  <si>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</si>
  <si>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</si>
  <si>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</si>
  <si>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</si>
  <si>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</si>
  <si>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</si>
  <si>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</si>
  <si>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</si>
  <si>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</si>
  <si>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</si>
  <si>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</si>
  <si>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</si>
  <si>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</si>
  <si>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</si>
  <si>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</si>
  <si>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</si>
  <si>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</si>
  <si>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</si>
  <si>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</si>
  <si>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</si>
  <si>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</si>
  <si>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</si>
  <si>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</si>
  <si>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</si>
  <si>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</si>
  <si>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</si>
  <si>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</si>
  <si>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</si>
  <si>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</si>
  <si>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</si>
  <si>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</si>
  <si>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</si>
  <si>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</si>
  <si>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</si>
  <si>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</si>
  <si>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</si>
  <si>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</si>
  <si>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</si>
  <si>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</si>
  <si>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</si>
  <si>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</si>
  <si>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</si>
  <si>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</si>
  <si>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</si>
  <si>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</si>
  <si>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</si>
  <si>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</si>
  <si>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</si>
  <si>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</si>
  <si>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</si>
  <si>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</si>
  <si>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</si>
  <si>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</si>
  <si>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</si>
  <si>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</si>
  <si>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</si>
  <si>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</si>
  <si>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</si>
  <si>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</si>
  <si>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</si>
  <si>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</si>
  <si>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</si>
  <si>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</si>
  <si>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</si>
  <si>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</si>
  <si>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</si>
  <si>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</si>
  <si>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</si>
  <si>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</si>
  <si>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</si>
  <si>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</si>
  <si>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</si>
  <si>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</si>
  <si>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</si>
  <si>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</si>
  <si>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</si>
  <si>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</si>
  <si>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</si>
  <si>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</si>
  <si>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</si>
  <si>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</si>
  <si>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</si>
  <si>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</si>
  <si>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</si>
  <si>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</si>
  <si>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</si>
  <si>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</si>
  <si>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</si>
  <si>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</si>
  <si>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</si>
  <si>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</si>
  <si>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</si>
  <si>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</si>
  <si>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</si>
  <si>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</si>
  <si>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</si>
  <si>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</si>
  <si>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</si>
  <si>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</si>
  <si>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</si>
  <si>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</si>
  <si>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</si>
  <si>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</si>
  <si>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</si>
  <si>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</si>
  <si>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</si>
  <si>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</si>
  <si>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</si>
  <si>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</si>
  <si>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</si>
  <si>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</si>
  <si>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</si>
  <si>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</si>
  <si>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</si>
  <si>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</si>
  <si>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</si>
  <si>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</si>
  <si>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</si>
  <si>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</si>
  <si>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</si>
  <si>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</si>
  <si>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</si>
  <si>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</si>
  <si>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</si>
  <si>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</si>
  <si>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</si>
  <si>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</si>
  <si>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</si>
  <si>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</si>
  <si>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</si>
  <si>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</si>
  <si>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</si>
  <si>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</si>
  <si>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</si>
  <si>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</si>
  <si>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</si>
  <si>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</si>
  <si>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</si>
  <si>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</si>
  <si>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</si>
  <si>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</si>
  <si>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</si>
  <si>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</si>
  <si>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</si>
  <si>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</si>
  <si>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</si>
  <si>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</si>
  <si>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</si>
  <si>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</si>
  <si>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</si>
  <si>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</si>
  <si>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</si>
  <si>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</si>
  <si>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</si>
  <si>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</si>
  <si>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</si>
  <si>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</si>
  <si>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</si>
  <si>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</si>
  <si>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</si>
  <si>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</si>
  <si>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</si>
  <si>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</si>
  <si>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</si>
  <si>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</si>
  <si>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</si>
  <si>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</si>
  <si>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</si>
  <si>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</si>
  <si>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</si>
  <si>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</si>
  <si>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</si>
  <si>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</si>
  <si>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</si>
  <si>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</si>
  <si>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</si>
  <si>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</si>
  <si>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</si>
  <si>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</si>
  <si>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</si>
  <si>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</si>
  <si>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</si>
  <si>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</si>
  <si>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</si>
  <si>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</si>
  <si>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</si>
  <si>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</si>
  <si>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</si>
  <si>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</si>
  <si>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</si>
  <si>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</si>
  <si>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</si>
  <si>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</si>
  <si>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</si>
  <si>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</si>
  <si>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</si>
  <si>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</si>
  <si>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</si>
  <si>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</si>
  <si>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</si>
  <si>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</si>
  <si>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</si>
  <si>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</si>
  <si>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</si>
  <si>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</si>
  <si>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</si>
  <si>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</si>
  <si>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</si>
  <si>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</si>
  <si>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</si>
  <si>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</si>
  <si>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</si>
  <si>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</si>
  <si>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</si>
  <si>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</si>
  <si>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</si>
  <si>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</si>
  <si>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</si>
  <si>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</si>
  <si>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</si>
  <si>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</si>
  <si>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</si>
  <si>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</si>
  <si>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</si>
  <si>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</si>
  <si>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</si>
  <si>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</si>
  <si>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</si>
  <si>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</si>
  <si>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</si>
  <si>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</si>
  <si>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</si>
  <si>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</si>
  <si>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</si>
  <si>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</si>
  <si>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</si>
  <si>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</si>
  <si>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</si>
  <si>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</si>
  <si>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</si>
  <si>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</si>
  <si>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</si>
  <si>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</si>
  <si>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</si>
  <si>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</si>
  <si>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</si>
  <si>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</si>
  <si>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</si>
  <si>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</si>
  <si>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</si>
  <si>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</si>
  <si>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</si>
  <si>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</si>
  <si>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</si>
  <si>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</si>
  <si>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</si>
  <si>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</si>
  <si>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</si>
  <si>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</si>
  <si>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</si>
  <si>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</si>
  <si>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</si>
  <si>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</si>
  <si>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</si>
  <si>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</si>
  <si>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</si>
  <si>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</si>
  <si>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</si>
  <si>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</si>
  <si>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</si>
  <si>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</si>
  <si>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</si>
  <si>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</si>
  <si>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</si>
  <si>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</si>
  <si>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</si>
  <si>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</si>
  <si>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</si>
  <si>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</si>
  <si>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</si>
  <si>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</si>
  <si>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</si>
  <si>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</si>
  <si>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</si>
  <si>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</si>
  <si>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</si>
  <si>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</si>
  <si>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</si>
  <si>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</si>
  <si>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</si>
  <si>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</si>
  <si>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</si>
  <si>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</si>
  <si>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</si>
  <si>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</si>
  <si>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</si>
  <si>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</si>
  <si>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</si>
  <si>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</si>
  <si>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</si>
  <si>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</si>
  <si>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</si>
  <si>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</si>
  <si>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</si>
  <si>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</si>
  <si>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</si>
  <si>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</si>
  <si>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</si>
  <si>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</si>
  <si>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</si>
  <si>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</si>
  <si>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</si>
  <si>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</si>
  <si>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</si>
  <si>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</si>
  <si>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</si>
  <si>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</si>
  <si>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</si>
  <si>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</si>
  <si>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</si>
  <si>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</si>
  <si>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</si>
  <si>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</si>
  <si>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</si>
  <si>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</si>
  <si>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</si>
  <si>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</si>
  <si>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</si>
  <si>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</si>
  <si>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</si>
  <si>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</si>
  <si>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</si>
  <si>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</si>
  <si>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</si>
  <si>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</si>
  <si>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</si>
  <si>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</si>
  <si>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</si>
  <si>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</si>
  <si>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</si>
  <si>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</si>
  <si>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</si>
  <si>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</si>
  <si>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</si>
  <si>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</si>
  <si>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</si>
  <si>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</si>
  <si>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</si>
  <si>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</si>
  <si>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</si>
  <si>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</si>
  <si>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</si>
  <si>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</si>
  <si>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</si>
  <si>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</si>
  <si>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</si>
  <si>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</si>
  <si>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</si>
  <si>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</si>
  <si>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</si>
  <si>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</si>
  <si>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</si>
  <si>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</si>
  <si>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</si>
  <si>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</si>
  <si>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</si>
  <si>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</si>
  <si>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</si>
  <si>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</si>
  <si>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</si>
  <si>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</si>
  <si>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</si>
  <si>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</si>
  <si>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</si>
  <si>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</si>
  <si>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</si>
  <si>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</si>
  <si>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</si>
  <si>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</si>
  <si>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</si>
  <si>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</si>
  <si>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</si>
  <si>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</si>
  <si>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</si>
  <si>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</si>
  <si>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</si>
  <si>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</si>
  <si>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</si>
  <si>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</si>
  <si>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</si>
  <si>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</si>
  <si>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</si>
  <si>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</si>
  <si>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</si>
  <si>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</si>
  <si>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</si>
  <si>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</si>
  <si>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</si>
  <si>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</si>
  <si>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</si>
  <si>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</si>
  <si>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</si>
  <si>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</si>
  <si>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</si>
  <si>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</si>
  <si>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</si>
  <si>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</si>
  <si>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</si>
  <si>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</si>
  <si>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</si>
  <si>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</si>
  <si>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</si>
  <si>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</si>
  <si>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</si>
  <si>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</si>
  <si>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</si>
  <si>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</si>
  <si>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</si>
  <si>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</si>
  <si>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</si>
  <si>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</si>
  <si>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</si>
  <si>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</si>
  <si>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</si>
  <si>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</si>
  <si>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</si>
  <si>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</si>
  <si>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</si>
  <si>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</si>
  <si>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</si>
  <si>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</si>
  <si>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</si>
  <si>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</si>
  <si>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</si>
  <si>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</si>
  <si>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</si>
  <si>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</si>
  <si>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</si>
  <si>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</si>
  <si>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</si>
  <si>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</si>
  <si>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</si>
  <si>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</si>
  <si>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</si>
  <si>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</si>
  <si>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</si>
  <si>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</si>
  <si>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</si>
  <si>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</si>
  <si>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</si>
  <si>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</si>
  <si>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</si>
  <si>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</si>
  <si>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</si>
  <si>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</si>
  <si>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</si>
  <si>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</si>
  <si>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</si>
  <si>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</si>
  <si>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</si>
  <si>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</si>
  <si>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</si>
  <si>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</si>
  <si>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</si>
  <si>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</si>
  <si>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</si>
  <si>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</si>
  <si>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</si>
  <si>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</si>
  <si>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</si>
  <si>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</si>
  <si>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</si>
  <si>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</si>
  <si>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</si>
  <si>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</si>
  <si>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</si>
  <si>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</si>
  <si>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</si>
  <si>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</si>
  <si>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</si>
  <si>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</si>
  <si>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</si>
  <si>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</si>
  <si>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</si>
  <si>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</si>
  <si>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</si>
  <si>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</si>
  <si>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</si>
  <si>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</si>
  <si>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</si>
  <si>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</si>
  <si>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</si>
  <si>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</si>
  <si>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</si>
  <si>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</si>
  <si>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</si>
  <si>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</si>
  <si>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</si>
  <si>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</si>
  <si>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</si>
  <si>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</si>
  <si>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</si>
  <si>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</si>
  <si>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</si>
  <si>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</si>
  <si>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</si>
  <si>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</si>
  <si>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</si>
  <si>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</si>
  <si>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</si>
  <si>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</si>
  <si>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</si>
  <si>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</si>
  <si>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</si>
  <si>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</si>
  <si>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</si>
  <si>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</si>
  <si>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</si>
  <si>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</si>
  <si>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</si>
  <si>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</si>
  <si>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</si>
  <si>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</si>
  <si>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</si>
  <si>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</si>
  <si>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</si>
  <si>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</si>
  <si>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</si>
  <si>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</si>
  <si>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</si>
  <si>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</si>
  <si>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</si>
  <si>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</si>
  <si>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</si>
  <si>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</si>
  <si>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</si>
  <si>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</si>
  <si>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</si>
  <si>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</si>
  <si>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</si>
  <si>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</si>
  <si>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</si>
  <si>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</si>
  <si>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</si>
  <si>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</si>
  <si>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</si>
  <si>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</si>
  <si>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</si>
  <si>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</si>
  <si>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</si>
  <si>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</si>
  <si>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</si>
  <si>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</si>
  <si>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</si>
  <si>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</si>
  <si>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</si>
  <si>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</si>
  <si>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</si>
  <si>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</si>
  <si>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</si>
  <si>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</si>
  <si>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</si>
  <si>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</si>
  <si>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</si>
  <si>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</si>
  <si>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</si>
  <si>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</si>
  <si>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</si>
  <si>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</si>
  <si>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</si>
  <si>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</si>
  <si>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</si>
  <si>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</si>
  <si>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</si>
  <si>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</si>
  <si>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</si>
  <si>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</si>
  <si>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</si>
  <si>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</si>
  <si>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</si>
  <si>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</si>
  <si>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</si>
  <si>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</si>
  <si>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</si>
  <si>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</si>
  <si>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</si>
  <si>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</si>
  <si>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</si>
  <si>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</si>
  <si>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</si>
  <si>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</si>
  <si>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</si>
  <si>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</si>
  <si>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</si>
  <si>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</si>
  <si>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</si>
  <si>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</si>
  <si>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</si>
  <si>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</si>
  <si>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</si>
  <si>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</si>
  <si>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</si>
  <si>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</si>
  <si>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</si>
  <si>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</si>
  <si>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</si>
  <si>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</si>
  <si>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</si>
  <si>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</si>
  <si>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</si>
  <si>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</si>
  <si>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</si>
  <si>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</si>
  <si>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</si>
  <si>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</si>
  <si>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</si>
  <si>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</si>
  <si>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</si>
  <si>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</si>
  <si>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</si>
  <si>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</si>
  <si>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</si>
  <si>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</si>
  <si>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</si>
  <si>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</si>
  <si>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</si>
  <si>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</si>
  <si>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</si>
  <si>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</si>
  <si>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</si>
  <si>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</si>
  <si>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</si>
  <si>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</si>
  <si>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</si>
  <si>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</si>
  <si>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</si>
  <si>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</si>
  <si>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</si>
  <si>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</si>
  <si>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</si>
  <si>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</si>
  <si>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</si>
  <si>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</si>
  <si>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</si>
  <si>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</si>
  <si>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</si>
  <si>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</si>
  <si>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</si>
  <si>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</si>
  <si>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</si>
  <si>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</si>
  <si>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</si>
  <si>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</si>
  <si>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</si>
  <si>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</si>
  <si>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</si>
  <si>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</si>
  <si>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</si>
  <si>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</si>
  <si>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</si>
  <si>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</si>
  <si>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</si>
  <si>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</si>
  <si>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</si>
  <si>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</si>
  <si>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</si>
  <si>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</si>
  <si>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</si>
  <si>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</si>
  <si>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</si>
  <si>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</si>
  <si>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</si>
  <si>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</si>
  <si>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</si>
  <si>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</si>
  <si>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</si>
  <si>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</si>
  <si>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</si>
  <si>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</si>
  <si>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</si>
  <si>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</si>
  <si>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</si>
  <si>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</si>
  <si>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</si>
  <si>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</si>
  <si>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</si>
  <si>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</si>
  <si>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</si>
  <si>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</si>
  <si>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</si>
  <si>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</si>
  <si>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</si>
  <si>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</si>
  <si>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</si>
  <si>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</si>
  <si>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</si>
  <si>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</si>
  <si>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</si>
  <si>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</si>
  <si>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</si>
  <si>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</si>
  <si>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</si>
  <si>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</si>
  <si>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</si>
  <si>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</si>
  <si>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</si>
  <si>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</si>
  <si>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</si>
  <si>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</si>
  <si>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</si>
  <si>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</si>
  <si>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</si>
  <si>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</si>
  <si>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</si>
  <si>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</si>
  <si>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</si>
  <si>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</si>
  <si>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</si>
  <si>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</si>
  <si>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</si>
  <si>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</si>
  <si>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</si>
  <si>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</si>
  <si>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</si>
  <si>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</si>
  <si>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</si>
  <si>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</si>
  <si>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</si>
  <si>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</si>
  <si>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</si>
  <si>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</si>
  <si>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</si>
  <si>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</si>
  <si>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</si>
  <si>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</si>
  <si>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</si>
  <si>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</si>
  <si>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</si>
  <si>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</si>
  <si>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</si>
  <si>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</si>
  <si>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</si>
  <si>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</si>
  <si>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</si>
  <si>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</si>
  <si>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</si>
  <si>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</si>
  <si>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</si>
  <si>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</si>
  <si>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</si>
  <si>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</si>
  <si>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</si>
  <si>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</si>
  <si>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</si>
  <si>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</si>
  <si>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</si>
  <si>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</si>
  <si>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</si>
  <si>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</si>
  <si>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</si>
  <si>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</si>
  <si>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</si>
  <si>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</si>
  <si>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</si>
  <si>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</si>
  <si>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</si>
  <si>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</si>
  <si>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</si>
  <si>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</si>
  <si>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</si>
  <si>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</si>
  <si>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</si>
  <si>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</si>
  <si>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</si>
  <si>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</si>
  <si>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</si>
  <si>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</si>
  <si>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</si>
  <si>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</si>
  <si>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</si>
  <si>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</si>
  <si>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</si>
  <si>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</si>
  <si>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</si>
  <si>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</si>
  <si>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</si>
  <si>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</si>
  <si>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</si>
  <si>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</si>
  <si>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</si>
  <si>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</si>
  <si>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</si>
  <si>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</si>
  <si>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</si>
  <si>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</si>
  <si>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</si>
  <si>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</si>
  <si>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</si>
  <si>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</si>
  <si>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</si>
  <si>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</si>
  <si>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</si>
  <si>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</si>
  <si>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</si>
  <si>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</si>
  <si>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</si>
  <si>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</si>
  <si>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</si>
  <si>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</si>
  <si>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</si>
  <si>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</si>
  <si>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</si>
  <si>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</si>
  <si>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</si>
  <si>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</si>
  <si>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</si>
  <si>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</si>
  <si>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</si>
  <si>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</si>
  <si>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</si>
  <si>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</si>
  <si>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</si>
  <si>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</si>
  <si>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</si>
  <si>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</si>
  <si>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</si>
  <si>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</si>
  <si>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</si>
  <si>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</si>
  <si>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</si>
  <si>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</si>
  <si>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</si>
  <si>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</si>
  <si>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</si>
  <si>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</si>
  <si>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</si>
  <si>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</si>
  <si>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</si>
  <si>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</si>
  <si>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</si>
  <si>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</si>
  <si>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</si>
  <si>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</si>
  <si>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</si>
  <si>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</si>
  <si>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</si>
  <si>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</si>
  <si>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</si>
  <si>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</si>
  <si>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</si>
  <si>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</si>
  <si>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</si>
  <si>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</si>
  <si>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</si>
  <si>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</si>
  <si>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</si>
  <si>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</si>
  <si>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</si>
  <si>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</si>
  <si>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</si>
  <si>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</si>
  <si>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</si>
  <si>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</si>
  <si>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</si>
  <si>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</si>
  <si>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</si>
  <si>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</si>
  <si>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</si>
  <si>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</si>
  <si>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</si>
  <si>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</si>
  <si>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</si>
  <si>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</si>
  <si>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</si>
  <si>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</si>
  <si>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</si>
  <si>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</si>
  <si>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</si>
  <si>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</si>
  <si>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</si>
  <si>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</si>
  <si>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</si>
  <si>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</si>
  <si>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</si>
  <si>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</si>
  <si>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</si>
  <si>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</si>
  <si>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</si>
  <si>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</si>
  <si>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</si>
  <si>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</si>
  <si>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</si>
  <si>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</si>
  <si>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</si>
  <si>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</si>
  <si>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</si>
  <si>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</si>
  <si>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</si>
  <si>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</si>
  <si>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</si>
  <si>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</si>
  <si>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</si>
  <si>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</si>
  <si>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</si>
  <si>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</si>
  <si>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</si>
  <si>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</si>
  <si>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</si>
  <si>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</si>
  <si>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</si>
  <si>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</si>
  <si>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</si>
  <si>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</si>
  <si>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</si>
  <si>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</si>
  <si>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</si>
  <si>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</si>
  <si>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</si>
  <si>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</si>
  <si>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</si>
  <si>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</si>
  <si>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</si>
  <si>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</si>
  <si>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</si>
  <si>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</si>
  <si>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</si>
  <si>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</si>
  <si>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</si>
  <si>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</si>
  <si>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</si>
  <si>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</si>
  <si>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</si>
  <si>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</si>
  <si>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</si>
  <si>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</si>
  <si>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</si>
  <si>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</si>
  <si>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</si>
  <si>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</si>
  <si>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</si>
  <si>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</si>
  <si>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</si>
  <si>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</si>
  <si>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</si>
  <si>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</si>
  <si>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</si>
  <si>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</si>
  <si>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</si>
  <si>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</si>
  <si>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</si>
  <si>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</si>
  <si>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</si>
  <si>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</si>
  <si>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</si>
  <si>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</si>
  <si>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</si>
  <si>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</si>
  <si>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</si>
  <si>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</si>
  <si>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</si>
  <si>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</si>
  <si>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</si>
  <si>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</si>
  <si>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</si>
  <si>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</si>
  <si>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</si>
  <si>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</si>
  <si>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</si>
  <si>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</si>
  <si>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</si>
  <si>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</si>
  <si>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</si>
  <si>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</si>
  <si>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</si>
  <si>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</si>
  <si>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</si>
  <si>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</si>
  <si>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</si>
  <si>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</si>
  <si>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</si>
  <si>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</si>
  <si>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</si>
  <si>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</si>
  <si>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</si>
  <si>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</si>
  <si>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</si>
  <si>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</si>
  <si>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</si>
  <si>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</si>
  <si>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</si>
  <si>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</si>
  <si>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</si>
  <si>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</si>
  <si>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</si>
  <si>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</si>
  <si>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</si>
  <si>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</si>
  <si>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</si>
  <si>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</si>
  <si>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</si>
  <si>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</si>
  <si>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</si>
  <si>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</si>
  <si>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</si>
  <si>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</si>
  <si>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</si>
  <si>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</si>
  <si>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</si>
  <si>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</si>
  <si>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</si>
  <si>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</si>
  <si>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</si>
  <si>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</si>
  <si>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</si>
  <si>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</si>
  <si>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</si>
  <si>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</si>
  <si>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</si>
  <si>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</si>
  <si>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</si>
  <si>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</si>
  <si>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</si>
  <si>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</si>
  <si>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</si>
  <si>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</si>
  <si>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</si>
  <si>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</si>
  <si>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</si>
  <si>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</si>
  <si>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</si>
  <si>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</si>
  <si>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</si>
  <si>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</si>
  <si>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</si>
  <si>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</si>
  <si>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</si>
  <si>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</si>
  <si>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</si>
  <si>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</si>
  <si>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</si>
  <si>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</si>
  <si>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</si>
  <si>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</si>
  <si>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</si>
  <si>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</si>
  <si>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</si>
  <si>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</si>
  <si>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</si>
  <si>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</si>
  <si>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</si>
  <si>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</si>
  <si>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</si>
  <si>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</si>
  <si>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</si>
  <si>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</si>
  <si>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</si>
  <si>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</si>
  <si>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</si>
  <si>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</si>
  <si>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</si>
  <si>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</si>
  <si>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</si>
  <si>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</si>
  <si>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</si>
  <si>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</si>
  <si>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</si>
  <si>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</si>
  <si>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</si>
  <si>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</si>
  <si>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</si>
  <si>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</si>
  <si>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</si>
  <si>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</si>
  <si>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</si>
  <si>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</si>
  <si>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</si>
  <si>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</si>
  <si>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</si>
  <si>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</si>
  <si>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</si>
  <si>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</si>
  <si>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</si>
  <si>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</si>
  <si>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</si>
  <si>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</si>
  <si>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</si>
  <si>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</si>
  <si>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</si>
  <si>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</si>
  <si>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</si>
  <si>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</si>
  <si>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</si>
  <si>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</si>
  <si>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</si>
  <si>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</si>
  <si>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</si>
  <si>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</si>
  <si>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</si>
  <si>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</si>
  <si>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</si>
  <si>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</si>
  <si>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</si>
  <si>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</si>
  <si>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</si>
  <si>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</si>
  <si>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</si>
  <si>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</si>
  <si>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</si>
  <si>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</si>
  <si>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</si>
  <si>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</si>
  <si>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</si>
  <si>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</si>
  <si>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</si>
  <si>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</si>
  <si>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</si>
  <si>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</si>
  <si>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</si>
  <si>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</si>
  <si>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</si>
  <si>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</si>
  <si>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</si>
  <si>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</si>
  <si>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</si>
  <si>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</si>
  <si>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</si>
  <si>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</si>
  <si>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</si>
  <si>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</si>
  <si>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</si>
  <si>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</si>
  <si>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</si>
  <si>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</si>
  <si>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</si>
  <si>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</si>
  <si>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</si>
  <si>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</si>
  <si>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</si>
  <si>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</si>
  <si>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</si>
  <si>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</si>
  <si>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</si>
  <si>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</si>
  <si>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</si>
  <si>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</si>
  <si>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</si>
  <si>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</si>
  <si>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</si>
  <si>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</si>
  <si>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</si>
  <si>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</si>
  <si>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</si>
  <si>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</si>
  <si>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</si>
  <si>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</si>
  <si>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</si>
  <si>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</si>
  <si>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</si>
  <si>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</si>
  <si>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</si>
  <si>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</si>
  <si>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</si>
  <si>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</si>
  <si>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</si>
  <si>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</si>
  <si>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</si>
  <si>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</si>
  <si>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</si>
  <si>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</si>
  <si>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</si>
  <si>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</si>
  <si>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</si>
  <si>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</si>
  <si>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</si>
  <si>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</si>
  <si>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</si>
  <si>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</si>
  <si>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</si>
  <si>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</si>
  <si>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</si>
  <si>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</si>
  <si>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</si>
  <si>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</si>
  <si>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</si>
  <si>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</si>
  <si>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</si>
  <si>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</si>
  <si>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</si>
  <si>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</si>
  <si>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</si>
  <si>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</si>
  <si>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</si>
  <si>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</si>
  <si>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</si>
  <si>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</si>
  <si>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</si>
  <si>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</si>
  <si>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</si>
  <si>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</si>
  <si>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</si>
  <si>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</si>
  <si>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</si>
  <si>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</si>
  <si>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</si>
  <si>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</si>
  <si>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</si>
  <si>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</si>
  <si>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</si>
  <si>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</si>
  <si>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</si>
  <si>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</si>
  <si>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</si>
  <si>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</si>
  <si>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</si>
  <si>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</si>
  <si>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</si>
  <si>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</si>
  <si>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</si>
  <si>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</si>
  <si>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</si>
  <si>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</si>
  <si>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</si>
  <si>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</si>
  <si>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</si>
  <si>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</si>
  <si>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</si>
  <si>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</si>
  <si>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</si>
  <si>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</si>
  <si>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</si>
  <si>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</si>
  <si>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</si>
  <si>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</si>
  <si>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</si>
  <si>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</si>
  <si>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</si>
  <si>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</si>
  <si>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</si>
  <si>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</si>
  <si>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</si>
  <si>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</si>
  <si>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</si>
  <si>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</si>
  <si>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</si>
  <si>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</si>
  <si>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</si>
  <si>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</si>
  <si>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</si>
  <si>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</si>
  <si>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</si>
  <si>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</si>
  <si>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</si>
  <si>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</si>
  <si>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</si>
  <si>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</si>
  <si>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</si>
  <si>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</si>
  <si>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</si>
  <si>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</si>
  <si>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</si>
  <si>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</si>
  <si>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</si>
  <si>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</si>
  <si>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</si>
  <si>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</si>
  <si>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</si>
  <si>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</si>
  <si>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</si>
  <si>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</si>
  <si>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</si>
  <si>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</si>
  <si>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</si>
  <si>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</si>
  <si>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</si>
  <si>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</si>
  <si>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</si>
  <si>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</si>
  <si>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</si>
  <si>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</si>
  <si>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</si>
  <si>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</si>
  <si>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</si>
  <si>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</si>
  <si>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</si>
  <si>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</si>
  <si>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</si>
  <si>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</si>
  <si>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</si>
  <si>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</si>
  <si>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</si>
  <si>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</si>
  <si>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</si>
  <si>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</si>
  <si>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</si>
  <si>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</si>
  <si>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</si>
  <si>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</si>
  <si>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</si>
  <si>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</si>
  <si>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</si>
  <si>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</si>
  <si>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</si>
  <si>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</si>
  <si>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</si>
  <si>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</si>
  <si>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</si>
  <si>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</si>
  <si>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</si>
  <si>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</si>
  <si>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</si>
  <si>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</si>
  <si>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</si>
  <si>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</si>
  <si>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</si>
  <si>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</si>
  <si>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</si>
  <si>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</si>
  <si>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</si>
  <si>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</si>
  <si>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</si>
  <si>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</si>
  <si>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</si>
  <si>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</si>
  <si>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</si>
  <si>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</si>
  <si>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</si>
  <si>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</si>
  <si>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</si>
  <si>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</si>
  <si>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</si>
  <si>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</si>
  <si>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</si>
  <si>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</si>
  <si>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</si>
  <si>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</si>
  <si>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</si>
  <si>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</si>
  <si>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</si>
  <si>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</si>
  <si>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</si>
  <si>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</si>
  <si>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</si>
  <si>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</si>
  <si>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</si>
  <si>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</si>
  <si>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</si>
  <si>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</si>
  <si>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</si>
  <si>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</si>
  <si>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</si>
  <si>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</si>
  <si>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</si>
  <si>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</si>
  <si>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</si>
  <si>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</si>
  <si>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</si>
  <si>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</si>
  <si>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</si>
  <si>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</si>
  <si>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</si>
  <si>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</si>
  <si>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</si>
  <si>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</si>
  <si>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</si>
  <si>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</si>
  <si>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</si>
  <si>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</si>
  <si>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</si>
  <si>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</si>
  <si>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</si>
  <si>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</si>
  <si>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</si>
  <si>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</si>
  <si>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</si>
  <si>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</si>
  <si>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</si>
  <si>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</si>
  <si>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</si>
  <si>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</si>
  <si>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</si>
  <si>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</si>
  <si>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</si>
  <si>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</si>
  <si>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</si>
  <si>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</si>
  <si>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</si>
  <si>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</si>
  <si>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</si>
  <si>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</si>
  <si>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</si>
  <si>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</si>
  <si>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</si>
  <si>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</si>
  <si>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</si>
  <si>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</si>
  <si>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</si>
  <si>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</si>
  <si>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</si>
  <si>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</si>
  <si>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</si>
  <si>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</si>
  <si>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</si>
  <si>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</si>
  <si>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</si>
  <si>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</si>
  <si>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</si>
  <si>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</si>
  <si>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</si>
  <si>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</si>
  <si>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</si>
  <si>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</si>
  <si>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</si>
  <si>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</si>
  <si>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</si>
  <si>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</si>
  <si>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</si>
  <si>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</si>
  <si>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</si>
  <si>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</si>
  <si>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</si>
  <si>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</si>
  <si>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</si>
  <si>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</si>
  <si>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</si>
  <si>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</si>
  <si>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</si>
  <si>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</si>
  <si>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</si>
  <si>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</si>
  <si>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</si>
  <si>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</si>
  <si>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</si>
  <si>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</si>
  <si>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</si>
  <si>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</si>
  <si>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</si>
  <si>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</si>
  <si>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</si>
  <si>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</si>
  <si>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</si>
  <si>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</si>
  <si>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</si>
  <si>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</si>
  <si>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</si>
  <si>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</si>
  <si>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</si>
  <si>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</si>
  <si>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</si>
  <si>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</si>
  <si>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</si>
  <si>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</si>
  <si>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</si>
  <si>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</si>
  <si>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</si>
  <si>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</si>
  <si>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</si>
  <si>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</si>
  <si>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</si>
  <si>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</si>
  <si>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</si>
  <si>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</si>
  <si>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</si>
  <si>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</si>
  <si>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</si>
  <si>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</si>
  <si>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</si>
  <si>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</si>
  <si>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</si>
  <si>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</si>
  <si>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</si>
  <si>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</si>
  <si>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</si>
  <si>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</si>
  <si>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</si>
  <si>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</si>
  <si>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</si>
  <si>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</si>
  <si>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</si>
  <si>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</si>
  <si>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</si>
  <si>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</si>
  <si>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</si>
  <si>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</si>
  <si>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</si>
  <si>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</si>
  <si>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</si>
  <si>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</si>
  <si>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</si>
  <si>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</si>
  <si>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</si>
  <si>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</si>
  <si>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</si>
  <si>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</si>
  <si>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</si>
  <si>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</si>
  <si>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</si>
  <si>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</si>
  <si>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</si>
  <si>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</si>
  <si>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</si>
  <si>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</si>
  <si>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</si>
  <si>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</si>
  <si>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</si>
  <si>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</si>
  <si>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</si>
  <si>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</si>
  <si>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</si>
  <si>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</si>
  <si>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</si>
  <si>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</si>
  <si>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</si>
  <si>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</si>
  <si>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</si>
  <si>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</si>
  <si>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</si>
  <si>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</si>
  <si>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</si>
  <si>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</si>
  <si>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</si>
  <si>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</si>
  <si>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</si>
  <si>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</si>
  <si>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</si>
  <si>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</si>
  <si>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</si>
  <si>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</si>
  <si>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</si>
  <si>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</si>
  <si>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</si>
  <si>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</si>
  <si>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</si>
  <si>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</si>
  <si>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</si>
  <si>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</si>
  <si>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</si>
  <si>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</si>
  <si>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</si>
  <si>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</si>
  <si>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</si>
  <si>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</si>
  <si>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</si>
  <si>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</si>
  <si>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</si>
  <si>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</si>
  <si>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</si>
  <si>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</si>
  <si>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</si>
  <si>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</si>
  <si>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</si>
  <si>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</si>
  <si>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</si>
  <si>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</si>
  <si>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</si>
  <si>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</si>
  <si>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</si>
  <si>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</si>
  <si>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</si>
  <si>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</si>
  <si>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</si>
  <si>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</si>
  <si>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</si>
  <si>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</si>
  <si>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</si>
  <si>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</si>
  <si>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</si>
  <si>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</si>
  <si>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</si>
  <si>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</si>
  <si>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</si>
  <si>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</si>
  <si>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</si>
  <si>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</si>
  <si>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</si>
  <si>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</si>
  <si>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</si>
  <si>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</si>
  <si>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</si>
  <si>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</si>
  <si>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</si>
  <si>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</si>
  <si>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</si>
  <si>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</si>
  <si>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</si>
  <si>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</si>
  <si>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</si>
  <si>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</si>
  <si>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</si>
  <si>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</si>
  <si>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</si>
  <si>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</si>
  <si>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</si>
  <si>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</si>
  <si>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</si>
  <si>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</si>
  <si>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</si>
  <si>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</si>
  <si>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</si>
  <si>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</si>
  <si>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</si>
  <si>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</si>
  <si>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</si>
  <si>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</si>
  <si>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</si>
  <si>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</si>
  <si>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</si>
  <si>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</si>
  <si>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</si>
  <si>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</si>
  <si>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</si>
  <si>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</si>
  <si>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</si>
  <si>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</si>
  <si>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</si>
  <si>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</si>
  <si>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</si>
  <si>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</si>
  <si>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</si>
  <si>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</si>
  <si>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</si>
  <si>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</si>
  <si>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</si>
  <si>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</si>
  <si>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</si>
  <si>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</si>
  <si>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</si>
  <si>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</si>
  <si>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</si>
  <si>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</si>
  <si>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</si>
  <si>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</si>
  <si>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</si>
  <si>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</si>
  <si>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</si>
  <si>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</si>
  <si>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</si>
  <si>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</si>
  <si>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</si>
  <si>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</si>
  <si>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</si>
  <si>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</si>
  <si>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</si>
  <si>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</si>
  <si>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</si>
  <si>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</si>
  <si>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</si>
  <si>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</si>
  <si>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</si>
  <si>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</si>
  <si>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</si>
  <si>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</si>
  <si>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</si>
  <si>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</si>
  <si>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</si>
  <si>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</si>
  <si>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</si>
  <si>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</si>
  <si>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</si>
  <si>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</si>
  <si>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</si>
  <si>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</si>
  <si>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</si>
  <si>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</si>
  <si>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</si>
  <si>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</si>
  <si>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</si>
  <si>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</si>
  <si>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</si>
  <si>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</si>
  <si>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</si>
  <si>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</si>
  <si>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</si>
  <si>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</si>
  <si>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</si>
  <si>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</si>
  <si>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</si>
  <si>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</si>
  <si>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</si>
  <si>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</si>
  <si>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</si>
  <si>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</si>
  <si>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</si>
  <si>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</si>
  <si>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</si>
  <si>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</si>
  <si>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</si>
  <si>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</si>
  <si>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</si>
  <si>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</si>
  <si>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</si>
  <si>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</si>
  <si>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</si>
  <si>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</si>
  <si>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</si>
  <si>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</si>
  <si>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</si>
  <si>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</si>
  <si>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</si>
  <si>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</si>
  <si>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</si>
  <si>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</si>
  <si>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</si>
  <si>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</si>
  <si>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</si>
  <si>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</si>
  <si>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</si>
  <si>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</si>
  <si>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</si>
  <si>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</si>
  <si>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</si>
  <si>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</si>
  <si>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</si>
  <si>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</si>
  <si>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</si>
  <si>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</si>
  <si>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</si>
  <si>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</si>
  <si>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</si>
  <si>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</si>
  <si>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</si>
  <si>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</si>
  <si>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</si>
  <si>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</si>
  <si>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</si>
  <si>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</si>
  <si>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</si>
  <si>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</si>
  <si>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</si>
  <si>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</si>
  <si>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</si>
  <si>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</si>
  <si>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</si>
  <si>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</si>
  <si>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</si>
  <si>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</si>
  <si>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</si>
  <si>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</si>
  <si>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</si>
  <si>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</si>
  <si>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</si>
  <si>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</si>
  <si>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</si>
  <si>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</si>
  <si>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</si>
  <si>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</si>
  <si>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</si>
  <si>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</si>
  <si>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</si>
  <si>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</si>
  <si>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</si>
  <si>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</si>
  <si>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</si>
  <si>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</si>
  <si>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</si>
  <si>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</si>
  <si>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</si>
  <si>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</si>
  <si>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</si>
  <si>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</si>
  <si>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</si>
  <si>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</si>
  <si>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</si>
  <si>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</si>
  <si>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</si>
  <si>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</si>
  <si>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</si>
  <si>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</si>
  <si>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</si>
  <si>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</si>
  <si>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</si>
  <si>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</si>
  <si>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</si>
  <si>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</si>
  <si>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</si>
  <si>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</si>
  <si>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</si>
  <si>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</si>
  <si>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</si>
  <si>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</si>
  <si>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</si>
  <si>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</si>
  <si>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</si>
  <si>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</si>
  <si>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</si>
  <si>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</si>
  <si>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</si>
  <si>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</si>
  <si>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</si>
  <si>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</si>
  <si>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</si>
  <si>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</si>
  <si>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</si>
  <si>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</si>
  <si>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</si>
  <si>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</si>
  <si>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</si>
  <si>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</si>
  <si>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</si>
  <si>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</si>
  <si>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</si>
  <si>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</si>
  <si>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</si>
  <si>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</si>
  <si>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</si>
  <si>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</si>
  <si>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</si>
  <si>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</si>
  <si>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</si>
  <si>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</si>
  <si>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</si>
  <si>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</si>
  <si>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</si>
  <si>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</si>
  <si>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</si>
  <si>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</si>
  <si>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</si>
  <si>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</si>
  <si>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</si>
  <si>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</si>
  <si>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</si>
  <si>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</si>
  <si>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</si>
  <si>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</si>
  <si>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</si>
  <si>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</si>
  <si>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</si>
  <si>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</si>
  <si>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</si>
  <si>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</si>
  <si>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</si>
  <si>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</si>
  <si>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</si>
  <si>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</si>
  <si>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</si>
  <si>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</si>
  <si>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</si>
  <si>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</si>
  <si>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</si>
  <si>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</si>
  <si>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</si>
  <si>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</si>
  <si>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</si>
  <si>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</si>
  <si>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</si>
  <si>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</si>
  <si>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</si>
  <si>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</si>
  <si>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</si>
  <si>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</si>
  <si>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</si>
  <si>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</si>
  <si>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</si>
  <si>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</si>
  <si>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</si>
  <si>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</si>
  <si>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</si>
  <si>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</si>
  <si>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</si>
  <si>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</si>
  <si>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</si>
  <si>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</si>
  <si>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</si>
  <si>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</si>
  <si>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</si>
  <si>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</si>
  <si>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</si>
  <si>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</si>
  <si>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</si>
  <si>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</si>
  <si>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</si>
  <si>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</si>
  <si>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</si>
  <si>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</si>
  <si>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</si>
  <si>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</si>
  <si>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</si>
  <si>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</si>
  <si>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</si>
  <si>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</si>
  <si>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</si>
  <si>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</si>
  <si>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</si>
  <si>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</si>
  <si>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</si>
  <si>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</si>
  <si>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</si>
  <si>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</si>
  <si>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</si>
  <si>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</si>
  <si>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</si>
  <si>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</si>
  <si>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</si>
  <si>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</si>
  <si>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</si>
  <si>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</si>
  <si>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</si>
  <si>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</si>
  <si>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</si>
  <si>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</si>
  <si>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</si>
  <si>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</si>
  <si>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</si>
  <si>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</si>
  <si>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</si>
  <si>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</si>
  <si>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</si>
  <si>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</si>
  <si>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</si>
  <si>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</si>
  <si>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</si>
  <si>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</si>
  <si>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</si>
  <si>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</si>
  <si>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</si>
  <si>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</si>
  <si>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</si>
  <si>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</si>
  <si>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</si>
  <si>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</si>
  <si>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</si>
  <si>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</si>
  <si>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</si>
  <si>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</si>
  <si>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</si>
  <si>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</si>
  <si>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</si>
  <si>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</si>
  <si>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</si>
  <si>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</si>
  <si>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</si>
  <si>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</si>
  <si>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</si>
  <si>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</si>
  <si>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</si>
  <si>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</si>
  <si>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</si>
  <si>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</si>
  <si>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</si>
  <si>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</si>
  <si>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</si>
  <si>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</si>
  <si>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</si>
  <si>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</si>
  <si>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</si>
  <si>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</si>
  <si>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</si>
  <si>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</si>
  <si>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</si>
  <si>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</si>
  <si>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</si>
  <si>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</si>
  <si>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</si>
  <si>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</si>
  <si>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</si>
  <si>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</si>
  <si>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</si>
  <si>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</si>
  <si>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</si>
  <si>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</si>
  <si>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</si>
  <si>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</si>
  <si>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</si>
  <si>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</si>
  <si>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</si>
  <si>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</si>
  <si>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</si>
  <si>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</si>
  <si>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</si>
  <si>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</si>
  <si>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</si>
  <si>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</si>
  <si>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</si>
  <si>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</si>
  <si>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</si>
  <si>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</si>
  <si>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</si>
  <si>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</si>
  <si>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</si>
  <si>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</si>
  <si>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</si>
  <si>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</si>
  <si>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</si>
  <si>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</si>
  <si>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</si>
  <si>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</si>
  <si>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</si>
  <si>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</si>
  <si>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</si>
  <si>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</si>
  <si>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</si>
  <si>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</si>
  <si>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</si>
  <si>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</si>
  <si>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</si>
  <si>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</si>
  <si>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</si>
  <si>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</si>
  <si>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</si>
  <si>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</si>
  <si>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</si>
  <si>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</si>
  <si>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</si>
  <si>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</si>
  <si>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</si>
  <si>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</si>
  <si>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</si>
  <si>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</si>
  <si>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</si>
  <si>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</si>
  <si>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</si>
  <si>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</si>
  <si>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</si>
  <si>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</si>
  <si>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</si>
  <si>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</si>
  <si>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</si>
  <si>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</si>
  <si>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</si>
  <si>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</si>
  <si>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</si>
  <si>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</si>
  <si>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</si>
  <si>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</si>
  <si>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</si>
  <si>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</si>
  <si>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</si>
  <si>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</si>
  <si>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</si>
  <si>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</si>
  <si>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</si>
  <si>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</si>
  <si>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</si>
  <si>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</si>
  <si>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</si>
  <si>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</si>
  <si>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</si>
  <si>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</si>
  <si>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</si>
  <si>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</si>
  <si>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</si>
  <si>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</si>
  <si>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</si>
  <si>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</si>
  <si>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</si>
  <si>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</si>
  <si>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</si>
  <si>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</si>
  <si>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</si>
  <si>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</si>
  <si>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</si>
  <si>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</si>
  <si>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</si>
  <si>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</si>
  <si>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</si>
  <si>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</si>
  <si>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</si>
  <si>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</si>
  <si>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</si>
  <si>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</si>
  <si>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</si>
  <si>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</si>
  <si>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</si>
  <si>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</si>
  <si>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</si>
  <si>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</si>
  <si>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</si>
  <si>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</si>
  <si>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</si>
  <si>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</si>
  <si>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</si>
  <si>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</si>
  <si>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</si>
  <si>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</si>
  <si>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</si>
  <si>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</si>
  <si>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</si>
  <si>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</si>
  <si>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</si>
  <si>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</si>
  <si>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</si>
  <si>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</si>
  <si>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</si>
  <si>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</si>
  <si>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</si>
  <si>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</si>
  <si>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</si>
  <si>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</si>
  <si>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</si>
  <si>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</si>
  <si>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</si>
  <si>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</si>
  <si>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</si>
  <si>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</si>
  <si>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</si>
  <si>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</si>
  <si>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</si>
  <si>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</si>
  <si>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</si>
  <si>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</si>
  <si>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</si>
  <si>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</si>
  <si>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</si>
  <si>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</si>
  <si>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</si>
  <si>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</si>
  <si>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</si>
  <si>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</si>
  <si>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</si>
  <si>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</si>
  <si>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</si>
  <si>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</si>
  <si>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</si>
  <si>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</si>
  <si>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</si>
  <si>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</si>
  <si>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</si>
  <si>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</si>
  <si>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</si>
  <si>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</si>
  <si>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</si>
  <si>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</si>
  <si>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</si>
  <si>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</si>
  <si>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</si>
  <si>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</si>
  <si>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</si>
  <si>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</si>
  <si>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</si>
  <si>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</si>
  <si>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</si>
  <si>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</si>
  <si>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</si>
  <si>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</si>
  <si>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</si>
  <si>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</si>
  <si>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</si>
  <si>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</si>
  <si>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</si>
  <si>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</si>
  <si>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</si>
  <si>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</si>
  <si>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</si>
  <si>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</si>
  <si>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</si>
  <si>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</si>
  <si>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</si>
  <si>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</si>
  <si>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</si>
  <si>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</si>
  <si>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</si>
  <si>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</si>
  <si>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</si>
  <si>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</si>
  <si>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</si>
  <si>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</si>
  <si>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</si>
  <si>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</si>
  <si>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</si>
  <si>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</si>
  <si>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</si>
  <si>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</si>
  <si>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</si>
  <si>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</si>
  <si>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</si>
  <si>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</si>
  <si>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</si>
  <si>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</si>
  <si>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</si>
  <si>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</si>
  <si>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</si>
  <si>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</si>
  <si>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</si>
  <si>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</si>
  <si>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</si>
  <si>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</si>
  <si>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</si>
  <si>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</si>
  <si>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</si>
  <si>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</si>
  <si>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</si>
  <si>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</si>
  <si>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</si>
  <si>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</si>
  <si>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</si>
  <si>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</si>
  <si>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</si>
  <si>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</si>
  <si>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</si>
  <si>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</si>
  <si>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</si>
  <si>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</si>
  <si>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</si>
  <si>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</si>
  <si>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</si>
  <si>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</si>
  <si>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</si>
  <si>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</si>
  <si>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</si>
  <si>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</si>
  <si>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</si>
  <si>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</si>
  <si>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</si>
  <si>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</si>
  <si>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</si>
  <si>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</si>
  <si>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</si>
  <si>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</si>
  <si>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</si>
  <si>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</si>
  <si>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</si>
  <si>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</si>
  <si>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</si>
  <si>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</si>
  <si>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</si>
  <si>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</si>
  <si>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</si>
  <si>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</si>
  <si>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</si>
  <si>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</si>
  <si>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</si>
  <si>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</si>
  <si>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</si>
  <si>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</si>
  <si>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</si>
  <si>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</si>
  <si>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</si>
  <si>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</si>
  <si>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</si>
  <si>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</si>
  <si>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</si>
  <si>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</si>
  <si>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</si>
  <si>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</si>
  <si>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</si>
  <si>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</si>
  <si>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</si>
  <si>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</si>
  <si>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</si>
  <si>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</si>
  <si>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</si>
  <si>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</si>
  <si>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</si>
  <si>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</si>
  <si>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</si>
  <si>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</si>
  <si>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</si>
  <si>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</si>
  <si>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</si>
  <si>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</si>
  <si>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</si>
  <si>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</si>
  <si>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</si>
  <si>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</si>
  <si>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</si>
  <si>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</si>
  <si>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</si>
  <si>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</si>
  <si>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</si>
  <si>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</si>
  <si>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</si>
  <si>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</si>
  <si>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</si>
  <si>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</si>
  <si>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</si>
  <si>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</si>
  <si>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</si>
  <si>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</si>
  <si>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</si>
  <si>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</si>
  <si>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</si>
  <si>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</si>
  <si>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</si>
  <si>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</si>
  <si>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</si>
  <si>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</si>
  <si>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</si>
  <si>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</si>
  <si>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</si>
  <si>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</si>
  <si>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</si>
  <si>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</si>
  <si>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</si>
  <si>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</si>
  <si>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</si>
  <si>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</si>
  <si>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</si>
  <si>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</si>
  <si>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</si>
  <si>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</si>
  <si>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</si>
  <si>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</si>
  <si>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</si>
  <si>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</si>
  <si>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</si>
  <si>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</si>
  <si>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</si>
  <si>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</si>
  <si>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</si>
  <si>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</si>
  <si>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</si>
  <si>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</si>
  <si>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</si>
  <si>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</si>
  <si>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</si>
  <si>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</si>
  <si>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</si>
  <si>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</si>
  <si>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</si>
  <si>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</si>
  <si>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</si>
  <si>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</si>
  <si>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</si>
  <si>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</si>
  <si>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</si>
  <si>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</si>
  <si>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</si>
  <si>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</si>
  <si>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</si>
  <si>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</si>
  <si>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</si>
  <si>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</si>
  <si>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</si>
  <si>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</si>
  <si>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</si>
  <si>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</si>
  <si>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</si>
  <si>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</si>
  <si>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</si>
  <si>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</si>
  <si>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</si>
  <si>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</si>
  <si>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</si>
  <si>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</si>
  <si>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</si>
  <si>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</si>
  <si>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</si>
  <si>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</si>
  <si>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</si>
  <si>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</si>
  <si>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</si>
  <si>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</si>
  <si>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</si>
  <si>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</si>
  <si>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</si>
  <si>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</si>
  <si>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</si>
  <si>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</si>
  <si>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</si>
  <si>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</si>
  <si>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</si>
  <si>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</si>
  <si>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</si>
  <si>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</si>
  <si>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</si>
  <si>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</si>
  <si>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</si>
  <si>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</si>
  <si>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</si>
  <si>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</si>
  <si>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</si>
  <si>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</si>
  <si>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</si>
  <si>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</si>
  <si>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</si>
  <si>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</si>
  <si>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</si>
  <si>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</si>
  <si>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</si>
  <si>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</si>
  <si>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</si>
  <si>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</si>
  <si>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</si>
  <si>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</si>
  <si>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</si>
  <si>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</si>
  <si>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</si>
  <si>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</si>
  <si>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</si>
  <si>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</si>
  <si>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</si>
  <si>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</si>
  <si>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</si>
  <si>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</si>
  <si>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</si>
  <si>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</si>
  <si>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</si>
  <si>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</si>
  <si>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</si>
  <si>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</si>
  <si>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</si>
  <si>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</si>
  <si>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</si>
  <si>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</si>
  <si>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</si>
  <si>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</si>
  <si>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</si>
  <si>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</si>
  <si>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</si>
  <si>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</si>
  <si>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</si>
  <si>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</si>
  <si>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</si>
  <si>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</si>
  <si>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</si>
  <si>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</si>
  <si>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</si>
  <si>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</si>
  <si>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</si>
  <si>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</si>
  <si>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</si>
  <si>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</si>
  <si>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</si>
  <si>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</si>
  <si>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</si>
  <si>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</si>
  <si>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</si>
  <si>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</si>
  <si>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</si>
  <si>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</si>
  <si>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</si>
  <si>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</si>
  <si>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</si>
  <si>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</si>
  <si>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</si>
  <si>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</si>
  <si>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</si>
  <si>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</si>
  <si>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</si>
  <si>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</si>
  <si>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</si>
  <si>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</si>
  <si>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</si>
  <si>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</si>
  <si>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</si>
  <si>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</si>
  <si>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</si>
  <si>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</si>
  <si>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</si>
  <si>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</si>
  <si>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</si>
  <si>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</si>
  <si>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</si>
  <si>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</si>
  <si>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</si>
  <si>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</si>
  <si>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</si>
  <si>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</si>
  <si>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</si>
  <si>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</si>
  <si>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</si>
  <si>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</si>
  <si>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</si>
  <si>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</si>
  <si>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</si>
  <si>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</si>
  <si>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</si>
  <si>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</si>
  <si>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</si>
  <si>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</si>
  <si>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</si>
  <si>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</si>
  <si>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</si>
  <si>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</si>
  <si>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</si>
  <si>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</si>
  <si>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</si>
  <si>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</si>
  <si>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</si>
  <si>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</si>
  <si>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</si>
  <si>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</si>
  <si>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</si>
  <si>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</si>
  <si>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</si>
  <si>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</si>
  <si>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</si>
  <si>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</si>
  <si>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</si>
  <si>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</si>
  <si>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</si>
  <si>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</si>
  <si>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</si>
  <si>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</si>
  <si>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</si>
  <si>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</si>
  <si>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</si>
  <si>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</si>
  <si>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</si>
  <si>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</si>
  <si>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</si>
  <si>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</si>
  <si>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</si>
  <si>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</si>
  <si>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</si>
  <si>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</si>
  <si>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</si>
  <si>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</si>
  <si>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</si>
  <si>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</si>
  <si>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</si>
  <si>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</si>
  <si>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</si>
  <si>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</si>
  <si>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</si>
  <si>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</si>
  <si>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</si>
  <si>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</si>
  <si>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</si>
  <si>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</si>
  <si>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</si>
  <si>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</si>
  <si>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</si>
  <si>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</si>
  <si>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</si>
  <si>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</si>
  <si>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</si>
  <si>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</si>
  <si>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</si>
  <si>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</si>
  <si>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</si>
  <si>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</si>
  <si>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</si>
  <si>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</si>
  <si>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</si>
  <si>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</si>
  <si>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</si>
  <si>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</si>
  <si>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</si>
  <si>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</si>
  <si>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</si>
  <si>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</si>
  <si>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</si>
  <si>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</si>
  <si>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</si>
  <si>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</si>
  <si>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</si>
  <si>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</si>
  <si>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</si>
  <si>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</si>
  <si>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</si>
  <si>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</si>
  <si>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</si>
  <si>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</si>
  <si>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</si>
  <si>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</si>
  <si>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</si>
  <si>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</si>
  <si>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</si>
  <si>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</si>
  <si>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</si>
  <si>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</si>
  <si>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</si>
  <si>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</si>
  <si>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</si>
  <si>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</si>
  <si>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</si>
  <si>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</si>
  <si>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</si>
  <si>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</si>
  <si>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</si>
  <si>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</si>
  <si>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</si>
  <si>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</si>
  <si>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</si>
  <si>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</si>
  <si>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</si>
  <si>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</si>
  <si>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</si>
  <si>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</si>
  <si>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</si>
  <si>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</si>
  <si>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</si>
  <si>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</si>
  <si>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</si>
  <si>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</si>
  <si>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</si>
  <si>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</si>
  <si>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</si>
  <si>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</si>
  <si>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</si>
  <si>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</si>
  <si>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</si>
  <si>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</si>
  <si>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</si>
  <si>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</si>
  <si>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</si>
  <si>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</si>
  <si>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</si>
  <si>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</si>
  <si>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</si>
  <si>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</si>
  <si>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</si>
  <si>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</si>
  <si>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</si>
  <si>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</si>
  <si>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</si>
  <si>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</si>
  <si>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</si>
  <si>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</si>
  <si>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</si>
  <si>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</si>
  <si>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</si>
  <si>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</si>
  <si>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</si>
  <si>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</si>
  <si>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</si>
  <si>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</si>
  <si>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</si>
  <si>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</si>
  <si>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</si>
  <si>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</si>
  <si>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</si>
  <si>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</si>
  <si>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</si>
  <si>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</si>
  <si>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</si>
  <si>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</si>
  <si>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</si>
  <si>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</si>
  <si>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</si>
  <si>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</si>
  <si>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</si>
  <si>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</si>
  <si>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</si>
  <si>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</si>
  <si>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</si>
  <si>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</si>
  <si>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</si>
  <si>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</si>
  <si>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</si>
  <si>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</si>
  <si>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</si>
  <si>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</si>
  <si>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</si>
  <si>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</si>
  <si>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</si>
  <si>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</si>
  <si>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</si>
  <si>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</si>
  <si>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</si>
  <si>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</si>
  <si>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</si>
  <si>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</si>
  <si>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</si>
  <si>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</si>
  <si>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</si>
  <si>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</si>
  <si>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</si>
  <si>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</si>
  <si>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</si>
  <si>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</si>
  <si>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</si>
  <si>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</si>
  <si>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</si>
  <si>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</si>
  <si>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</si>
  <si>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</si>
  <si>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</si>
  <si>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</si>
  <si>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</si>
  <si>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</si>
  <si>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</si>
  <si>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</si>
  <si>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</si>
  <si>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</si>
  <si>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</si>
  <si>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</si>
  <si>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</si>
  <si>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</si>
  <si>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</si>
  <si>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</si>
  <si>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</si>
  <si>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</si>
  <si>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</si>
  <si>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</si>
  <si>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</si>
  <si>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</si>
  <si>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</si>
  <si>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</si>
  <si>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</si>
  <si>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</si>
  <si>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</si>
  <si>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</si>
  <si>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</si>
  <si>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</si>
  <si>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</si>
  <si>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</si>
  <si>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</si>
  <si>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</si>
  <si>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</si>
  <si>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</si>
  <si>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</si>
  <si>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</si>
  <si>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</si>
  <si>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</si>
  <si>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</si>
  <si>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</si>
  <si>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</si>
  <si>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</si>
  <si>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</si>
  <si>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</si>
  <si>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</si>
  <si>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</si>
  <si>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</si>
  <si>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</si>
  <si>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</si>
  <si>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</si>
  <si>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</si>
  <si>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</si>
  <si>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</si>
  <si>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</si>
  <si>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</si>
  <si>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</si>
  <si>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</si>
  <si>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</si>
  <si>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</si>
  <si>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</si>
  <si>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</si>
  <si>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</si>
  <si>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</si>
  <si>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</si>
  <si>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</si>
  <si>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</si>
  <si>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</si>
  <si>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</si>
  <si>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</si>
  <si>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</si>
  <si>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</si>
  <si>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</si>
  <si>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</si>
  <si>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</si>
  <si>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</si>
  <si>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</si>
  <si>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</si>
  <si>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</si>
  <si>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</si>
  <si>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</si>
  <si>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</si>
  <si>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</si>
  <si>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</si>
  <si>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</si>
  <si>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</si>
  <si>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</si>
  <si>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</si>
  <si>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</si>
  <si>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</si>
  <si>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</si>
  <si>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</si>
  <si>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</si>
  <si>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</si>
  <si>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</si>
  <si>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</si>
  <si>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</si>
  <si>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</si>
  <si>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</si>
  <si>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</si>
  <si>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</si>
  <si>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</si>
  <si>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</si>
  <si>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</si>
  <si>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</si>
  <si>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</si>
  <si>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</si>
  <si>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</si>
  <si>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</si>
  <si>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</si>
  <si>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</si>
  <si>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</si>
  <si>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</si>
  <si>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</si>
  <si>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</si>
  <si>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</si>
  <si>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</si>
  <si>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</si>
  <si>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</si>
  <si>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</si>
  <si>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</si>
  <si>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</si>
  <si>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</si>
  <si>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</si>
  <si>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</si>
  <si>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</si>
  <si>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</si>
  <si>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</si>
  <si>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</si>
  <si>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</si>
  <si>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</si>
  <si>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</si>
  <si>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</si>
  <si>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</si>
  <si>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</si>
  <si>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</si>
  <si>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</si>
  <si>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</si>
  <si>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</si>
  <si>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</si>
  <si>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</si>
  <si>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</si>
  <si>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</si>
  <si>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</si>
  <si>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</si>
  <si>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</si>
  <si>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</si>
  <si>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</si>
  <si>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</si>
  <si>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</si>
  <si>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</si>
  <si>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</si>
  <si>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</si>
  <si>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</si>
  <si>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</si>
  <si>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</si>
  <si>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</si>
  <si>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</si>
  <si>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</si>
  <si>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</si>
  <si>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</si>
  <si>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</si>
  <si>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</si>
  <si>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</si>
  <si>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</si>
  <si>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</si>
  <si>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</si>
  <si>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</si>
  <si>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</si>
  <si>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</si>
  <si>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</si>
  <si>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</si>
  <si>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</si>
  <si>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</si>
  <si>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</si>
  <si>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</si>
  <si>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</si>
  <si>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</si>
  <si>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</si>
  <si>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</si>
  <si>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</si>
  <si>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</si>
  <si>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</si>
  <si>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</si>
  <si>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</si>
  <si>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</si>
  <si>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</si>
  <si>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</si>
  <si>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</si>
  <si>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</si>
  <si>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</si>
  <si>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</si>
  <si>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</si>
  <si>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</si>
  <si>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</si>
  <si>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</si>
  <si>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</si>
  <si>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</si>
  <si>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</si>
  <si>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</si>
  <si>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</si>
  <si>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</si>
  <si>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</si>
  <si>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</si>
  <si>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</si>
  <si>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</si>
  <si>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</si>
  <si>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</si>
  <si>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</si>
  <si>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</si>
  <si>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</si>
  <si>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</si>
  <si>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</si>
  <si>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</si>
  <si>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</si>
  <si>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</si>
  <si>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</si>
  <si>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</si>
  <si>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</si>
  <si>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</si>
  <si>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</si>
  <si>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</si>
  <si>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</si>
  <si>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</si>
  <si>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</si>
  <si>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</si>
  <si>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</si>
  <si>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</si>
  <si>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</si>
  <si>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</si>
  <si>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</si>
  <si>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</si>
  <si>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</si>
  <si>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</si>
  <si>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</si>
  <si>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</si>
  <si>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</si>
  <si>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</si>
  <si>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</si>
  <si>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</si>
  <si>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</si>
  <si>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</si>
  <si>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</si>
  <si>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</si>
  <si>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</si>
  <si>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</si>
  <si>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</si>
  <si>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</si>
  <si>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</si>
  <si>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</si>
  <si>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</si>
  <si>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</si>
  <si>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</si>
  <si>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</si>
  <si>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</si>
  <si>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</si>
  <si>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</si>
  <si>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</si>
  <si>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</si>
  <si>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</si>
  <si>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</si>
  <si>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</si>
  <si>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</si>
  <si>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</si>
  <si>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</si>
  <si>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</si>
  <si>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</si>
  <si>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</si>
  <si>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</si>
  <si>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</si>
  <si>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</si>
  <si>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</si>
  <si>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</si>
  <si>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</si>
  <si>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</si>
  <si>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</si>
  <si>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</si>
  <si>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</si>
  <si>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</si>
  <si>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</si>
  <si>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</si>
  <si>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</si>
  <si>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</si>
  <si>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</si>
  <si>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</si>
  <si>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</si>
  <si>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</si>
  <si>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</si>
  <si>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</si>
  <si>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</si>
  <si>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</si>
  <si>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</si>
  <si>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</si>
  <si>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</si>
  <si>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</si>
  <si>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</si>
  <si>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</si>
  <si>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</si>
  <si>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</si>
  <si>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</si>
  <si>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</si>
  <si>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</si>
  <si>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</si>
  <si>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</si>
  <si>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</si>
  <si>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</si>
  <si>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</si>
  <si>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</si>
  <si>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</si>
  <si>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</si>
  <si>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</si>
  <si>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</si>
  <si>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</si>
  <si>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</si>
  <si>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</si>
  <si>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</si>
  <si>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</si>
  <si>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</si>
  <si>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</si>
  <si>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</si>
  <si>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</si>
  <si>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</si>
  <si>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</si>
  <si>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</si>
  <si>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</si>
  <si>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</si>
  <si>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</si>
  <si>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</si>
  <si>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</si>
  <si>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</si>
  <si>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</si>
  <si>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</si>
  <si>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</si>
  <si>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</si>
  <si>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</si>
  <si>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</si>
  <si>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</si>
  <si>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</si>
  <si>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</si>
  <si>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</si>
  <si>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</si>
  <si>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</si>
  <si>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</si>
  <si>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</si>
  <si>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</si>
  <si>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</si>
  <si>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</si>
  <si>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</si>
  <si>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</si>
  <si>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</si>
  <si>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</si>
  <si>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</si>
  <si>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</si>
  <si>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</si>
  <si>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</si>
  <si>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</si>
  <si>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</si>
  <si>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</si>
  <si>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</si>
  <si>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</si>
  <si>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</si>
  <si>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</si>
  <si>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</si>
  <si>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</si>
  <si>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</si>
  <si>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</si>
  <si>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</si>
  <si>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</si>
  <si>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</si>
  <si>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</si>
  <si>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</si>
  <si>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</si>
  <si>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</si>
  <si>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</si>
  <si>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</si>
  <si>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</si>
  <si>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</si>
  <si>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</si>
  <si>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</si>
  <si>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</si>
  <si>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</si>
  <si>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</si>
  <si>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</si>
  <si>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</si>
  <si>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</si>
  <si>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</si>
  <si>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</si>
  <si>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</si>
  <si>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</si>
  <si>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</si>
  <si>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</si>
  <si>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</si>
  <si>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</si>
  <si>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</si>
  <si>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</si>
  <si>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</si>
  <si>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</si>
  <si>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</si>
  <si>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</si>
  <si>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</si>
  <si>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</si>
  <si>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</si>
  <si>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</si>
  <si>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</si>
  <si>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</si>
  <si>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</si>
  <si>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</si>
  <si>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</si>
  <si>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</si>
  <si>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</si>
  <si>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</si>
  <si>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</si>
  <si>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</si>
  <si>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</si>
  <si>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</si>
  <si>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</si>
  <si>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</si>
  <si>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</si>
  <si>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</si>
  <si>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</si>
  <si>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</si>
  <si>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</si>
  <si>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</si>
  <si>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</si>
  <si>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</si>
  <si>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</si>
  <si>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</si>
  <si>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</si>
  <si>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</si>
  <si>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</si>
  <si>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</si>
  <si>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</si>
  <si>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</si>
  <si>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</si>
  <si>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</si>
  <si>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</si>
  <si>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</si>
  <si>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</si>
  <si>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</si>
  <si>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</si>
  <si>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</si>
  <si>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</si>
  <si>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</si>
  <si>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</si>
  <si>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</si>
  <si>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</si>
  <si>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</si>
  <si>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</si>
  <si>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</si>
  <si>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</si>
  <si>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</si>
  <si>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</si>
  <si>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</si>
  <si>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</si>
  <si>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</si>
  <si>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</si>
  <si>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</si>
  <si>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</si>
  <si>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</si>
  <si>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</si>
  <si>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</si>
  <si>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</si>
  <si>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</si>
  <si>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</si>
  <si>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</si>
  <si>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</si>
  <si>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</si>
  <si>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</si>
  <si>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</si>
  <si>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</si>
  <si>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</si>
  <si>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</si>
  <si>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</si>
  <si>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</si>
  <si>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</si>
  <si>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</si>
  <si>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</si>
  <si>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</si>
  <si>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</si>
  <si>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</si>
  <si>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</si>
  <si>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</si>
  <si>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</si>
  <si>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</si>
  <si>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</si>
  <si>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</si>
  <si>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</si>
  <si>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</si>
  <si>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</si>
  <si>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</si>
  <si>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</si>
  <si>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</si>
  <si>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</si>
  <si>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</si>
  <si>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</si>
  <si>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</si>
  <si>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</si>
  <si>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</si>
  <si>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</si>
  <si>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</si>
  <si>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</si>
  <si>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</si>
  <si>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</si>
  <si>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</si>
  <si>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</si>
  <si>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</si>
  <si>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</si>
  <si>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</si>
  <si>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</si>
  <si>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</si>
  <si>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</si>
  <si>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</si>
  <si>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</si>
  <si>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</si>
  <si>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</si>
  <si>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</si>
  <si>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</si>
  <si>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</si>
  <si>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</si>
  <si>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</si>
  <si>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</si>
  <si>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</si>
  <si>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</si>
  <si>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</si>
  <si>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</si>
  <si>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</si>
  <si>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</si>
  <si>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</si>
  <si>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</si>
  <si>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</si>
  <si>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</si>
  <si>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</si>
  <si>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</si>
  <si>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</si>
  <si>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</si>
  <si>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</si>
  <si>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</si>
  <si>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</si>
  <si>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</si>
  <si>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</si>
  <si>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</si>
  <si>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</si>
  <si>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</si>
  <si>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</si>
  <si>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</si>
  <si>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</si>
  <si>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</si>
  <si>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</si>
  <si>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</si>
  <si>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</si>
  <si>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</si>
  <si>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</si>
  <si>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</si>
  <si>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</si>
  <si>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</si>
  <si>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</si>
  <si>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</si>
  <si>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</si>
  <si>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</si>
  <si>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</si>
  <si>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</si>
  <si>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</si>
  <si>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</si>
  <si>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</si>
  <si>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</si>
  <si>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</si>
  <si>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</si>
  <si>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</si>
  <si>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</si>
  <si>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</si>
  <si>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</si>
  <si>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</si>
  <si>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</si>
  <si>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</si>
  <si>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</si>
  <si>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</si>
  <si>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</si>
  <si>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</si>
  <si>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</si>
  <si>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</si>
  <si>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</si>
  <si>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</si>
  <si>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</si>
  <si>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</si>
  <si>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</si>
  <si>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</si>
  <si>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</si>
  <si>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</si>
  <si>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</si>
  <si>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</si>
  <si>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</si>
  <si>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</si>
  <si>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</si>
  <si>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</si>
  <si>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</si>
  <si>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</si>
  <si>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</si>
  <si>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</si>
  <si>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</si>
  <si>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</si>
  <si>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</si>
  <si>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</si>
  <si>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</si>
  <si>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</si>
  <si>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</si>
  <si>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</si>
  <si>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</si>
  <si>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</si>
  <si>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</si>
  <si>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</si>
  <si>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</si>
  <si>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</si>
  <si>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</si>
  <si>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</si>
  <si>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</si>
  <si>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</si>
  <si>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</si>
  <si>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</si>
  <si>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</si>
  <si>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</si>
  <si>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</si>
  <si>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</si>
  <si>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</si>
  <si>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</si>
  <si>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</si>
  <si>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</si>
  <si>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</si>
  <si>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</si>
  <si>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</si>
  <si>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</si>
  <si>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</si>
  <si>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</si>
  <si>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</si>
  <si>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</si>
  <si>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</si>
  <si>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</si>
  <si>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</si>
  <si>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</si>
  <si>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</si>
  <si>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</si>
  <si>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</si>
  <si>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</si>
  <si>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</si>
  <si>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</si>
  <si>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</si>
  <si>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</si>
  <si>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</si>
  <si>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</si>
  <si>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</si>
  <si>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</si>
  <si>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</si>
  <si>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</si>
  <si>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</si>
  <si>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</si>
  <si>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</si>
  <si>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</si>
  <si>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</si>
  <si>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</si>
  <si>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</si>
  <si>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</si>
  <si>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</si>
  <si>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</si>
  <si>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</si>
  <si>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</si>
  <si>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</si>
  <si>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</si>
  <si>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</si>
  <si>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</si>
  <si>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</si>
  <si>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</si>
  <si>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</si>
  <si>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</si>
  <si>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</si>
  <si>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</si>
  <si>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</si>
  <si>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</si>
  <si>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</si>
  <si>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</si>
  <si>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</si>
  <si>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</si>
  <si>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</si>
  <si>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</si>
  <si>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</si>
  <si>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</si>
  <si>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</si>
  <si>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</si>
  <si>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</si>
  <si>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</si>
  <si>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</si>
  <si>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</si>
  <si>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</si>
  <si>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</si>
  <si>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</si>
  <si>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</si>
  <si>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</si>
  <si>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</si>
  <si>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</si>
  <si>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</si>
  <si>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</si>
  <si>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</si>
  <si>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</si>
  <si>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</si>
  <si>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</si>
  <si>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</si>
  <si>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</si>
  <si>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</si>
  <si>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</si>
  <si>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</si>
  <si>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</si>
  <si>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</si>
  <si>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</si>
  <si>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</si>
  <si>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</si>
  <si>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</si>
  <si>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</si>
  <si>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</si>
  <si>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</si>
  <si>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</si>
  <si>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</si>
  <si>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</si>
  <si>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</si>
  <si>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</si>
  <si>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</si>
  <si>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</si>
  <si>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</si>
  <si>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</si>
  <si>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</si>
  <si>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</si>
  <si>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</si>
  <si>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</si>
  <si>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</si>
  <si>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</si>
  <si>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</si>
  <si>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</si>
  <si>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</si>
  <si>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</si>
  <si>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</si>
  <si>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</si>
  <si>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</si>
  <si>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</si>
  <si>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</si>
  <si>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</si>
  <si>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</si>
  <si>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</si>
  <si>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</si>
  <si>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</si>
  <si>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</si>
  <si>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</si>
  <si>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</si>
  <si>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</si>
  <si>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</si>
  <si>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</si>
  <si>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</si>
  <si>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</si>
  <si>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</si>
  <si>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</si>
  <si>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</si>
  <si>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</si>
  <si>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</si>
  <si>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</si>
  <si>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</si>
  <si>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</si>
  <si>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</si>
  <si>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</si>
  <si>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</si>
  <si>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</si>
  <si>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</si>
  <si>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</si>
  <si>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</si>
  <si>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</si>
  <si>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</si>
  <si>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</si>
  <si>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</si>
  <si>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</si>
  <si>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</si>
  <si>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</si>
  <si>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</si>
  <si>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</si>
  <si>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</si>
  <si>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</si>
  <si>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</si>
  <si>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</si>
  <si>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</si>
  <si>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</si>
  <si>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</si>
  <si>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</si>
  <si>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</si>
  <si>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</si>
  <si>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</si>
  <si>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</si>
  <si>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</si>
  <si>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</si>
  <si>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</si>
  <si>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</si>
  <si>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</si>
  <si>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</si>
  <si>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</si>
  <si>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</si>
  <si>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</si>
  <si>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</si>
  <si>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</si>
  <si>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</si>
  <si>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</si>
  <si>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</si>
  <si>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</si>
  <si>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</si>
  <si>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</si>
  <si>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</si>
  <si>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</si>
  <si>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</si>
  <si>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</si>
  <si>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</si>
  <si>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</si>
  <si>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</si>
  <si>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</si>
  <si>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</si>
  <si>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</si>
  <si>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</si>
  <si>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</si>
  <si>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</si>
  <si>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</si>
  <si>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</si>
  <si>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</si>
  <si>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</si>
  <si>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</si>
  <si>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</si>
  <si>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</si>
  <si>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</si>
  <si>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</si>
  <si>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</si>
  <si>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</si>
  <si>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</si>
  <si>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</si>
  <si>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</si>
  <si>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</si>
  <si>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</si>
  <si>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</si>
  <si>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</si>
  <si>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</si>
  <si>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</si>
  <si>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</si>
  <si>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</si>
  <si>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</si>
  <si>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</si>
  <si>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</si>
  <si>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</si>
  <si>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</si>
  <si>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</si>
  <si>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</si>
  <si>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</si>
  <si>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</si>
  <si>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</si>
  <si>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</si>
  <si>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</si>
  <si>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</si>
  <si>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</si>
  <si>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</si>
  <si>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</si>
  <si>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</si>
  <si>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</si>
  <si>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</si>
  <si>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</si>
  <si>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</si>
  <si>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</si>
  <si>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</si>
  <si>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</si>
  <si>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</si>
  <si>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</si>
  <si>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</si>
  <si>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</si>
  <si>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</si>
  <si>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</si>
  <si>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</si>
  <si>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</si>
  <si>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</si>
  <si>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</si>
  <si>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</si>
  <si>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</si>
  <si>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</si>
  <si>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</si>
  <si>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</si>
  <si>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</si>
  <si>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</si>
  <si>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</si>
  <si>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</si>
  <si>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</si>
  <si>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</si>
  <si>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</si>
  <si>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</si>
  <si>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</si>
  <si>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</si>
  <si>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</si>
  <si>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</si>
  <si>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</si>
  <si>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</si>
  <si>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</si>
  <si>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</si>
  <si>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</si>
  <si>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</si>
  <si>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</si>
  <si>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</si>
  <si>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</si>
  <si>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</si>
  <si>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</si>
  <si>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</si>
  <si>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</si>
  <si>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</si>
  <si>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</si>
  <si>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</si>
  <si>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</si>
  <si>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</si>
  <si>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</si>
  <si>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</si>
  <si>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</si>
  <si>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</si>
  <si>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</si>
  <si>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</si>
  <si>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</si>
  <si>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</si>
  <si>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</si>
  <si>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</si>
  <si>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</si>
  <si>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</si>
  <si>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</si>
  <si>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</si>
  <si>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</si>
  <si>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</si>
  <si>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</si>
  <si>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</si>
  <si>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</si>
  <si>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</si>
  <si>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</si>
  <si>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</si>
  <si>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</si>
  <si>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</si>
  <si>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</si>
  <si>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</si>
  <si>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</si>
  <si>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</si>
  <si>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</si>
  <si>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</si>
  <si>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</si>
  <si>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</si>
  <si>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</si>
  <si>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</si>
  <si>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</si>
  <si>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</si>
  <si>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</si>
  <si>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</si>
  <si>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</si>
  <si>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</si>
  <si>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</si>
  <si>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</si>
  <si>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</si>
  <si>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</si>
  <si>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</si>
  <si>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</si>
  <si>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</si>
  <si>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</si>
  <si>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</si>
  <si>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</si>
  <si>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</si>
  <si>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</si>
  <si>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</si>
  <si>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</si>
  <si>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</si>
  <si>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</si>
  <si>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</si>
  <si>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</si>
  <si>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</si>
  <si>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</si>
  <si>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</si>
  <si>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</si>
  <si>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</si>
  <si>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</si>
  <si>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</si>
  <si>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</si>
  <si>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</si>
  <si>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</si>
  <si>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</si>
  <si>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</si>
  <si>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</si>
  <si>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</si>
  <si>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</si>
  <si>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</si>
  <si>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</si>
  <si>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</si>
  <si>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</si>
  <si>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</si>
  <si>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</si>
  <si>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</si>
  <si>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</si>
  <si>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</si>
  <si>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</si>
  <si>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</si>
  <si>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</si>
  <si>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</si>
  <si>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</si>
  <si>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</si>
  <si>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</si>
  <si>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</si>
  <si>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</si>
  <si>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</si>
  <si>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</si>
  <si>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</si>
  <si>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</si>
  <si>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</si>
  <si>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</si>
  <si>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</si>
  <si>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</si>
  <si>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</si>
  <si>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</si>
  <si>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</si>
  <si>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</si>
  <si>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</si>
  <si>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</si>
  <si>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</si>
  <si>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</si>
  <si>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</si>
  <si>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</si>
  <si>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</si>
  <si>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</si>
  <si>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</si>
  <si>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</si>
  <si>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</si>
  <si>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</si>
  <si>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</si>
  <si>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</si>
  <si>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</si>
  <si>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</si>
  <si>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</si>
  <si>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</si>
  <si>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</si>
  <si>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</si>
  <si>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</si>
  <si>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</si>
  <si>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</si>
  <si>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</si>
  <si>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</si>
  <si>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</si>
  <si>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</si>
  <si>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</si>
  <si>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</si>
  <si>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</si>
  <si>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</si>
  <si>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</si>
  <si>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</si>
  <si>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</si>
  <si>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</si>
  <si>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</si>
  <si>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</si>
  <si>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</si>
  <si>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</si>
  <si>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</si>
  <si>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</si>
  <si>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</si>
  <si>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</si>
  <si>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</si>
  <si>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</si>
  <si>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</si>
  <si>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</si>
  <si>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</si>
  <si>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</si>
  <si>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</si>
  <si>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</si>
  <si>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</si>
  <si>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</si>
  <si>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</si>
  <si>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</si>
  <si>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</si>
  <si>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</si>
  <si>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</si>
  <si>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</si>
  <si>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</si>
  <si>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</si>
  <si>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</si>
  <si>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</si>
  <si>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</si>
  <si>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</si>
  <si>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</si>
  <si>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</si>
  <si>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</si>
  <si>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</si>
  <si>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</si>
  <si>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</si>
  <si>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</si>
  <si>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</si>
  <si>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</si>
  <si>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</si>
  <si>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</si>
  <si>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</si>
  <si>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</si>
  <si>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</si>
  <si>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</si>
  <si>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</si>
  <si>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</si>
  <si>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</si>
  <si>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</si>
  <si>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</si>
  <si>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</si>
  <si>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</si>
  <si>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</si>
  <si>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</si>
  <si>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</si>
  <si>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</si>
  <si>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</si>
  <si>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</si>
  <si>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</si>
  <si>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</si>
  <si>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</si>
  <si>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</si>
  <si>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</si>
  <si>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</si>
  <si>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</si>
  <si>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</si>
  <si>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</si>
  <si>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</si>
  <si>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</si>
  <si>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</si>
  <si>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</si>
  <si>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</si>
  <si>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</si>
  <si>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</si>
  <si>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</si>
  <si>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</si>
  <si>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</si>
  <si>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</si>
  <si>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</si>
  <si>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</si>
  <si>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</si>
  <si>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</si>
  <si>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</si>
  <si>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</si>
  <si>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</si>
  <si>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</si>
  <si>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</si>
  <si>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</si>
  <si>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</si>
  <si>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</si>
  <si>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</si>
  <si>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</si>
  <si>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</si>
  <si>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</si>
  <si>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</si>
  <si>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</si>
  <si>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</si>
  <si>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</si>
  <si>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</si>
  <si>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</si>
  <si>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</si>
  <si>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</si>
  <si>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</si>
  <si>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</si>
  <si>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</si>
  <si>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</si>
  <si>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</si>
  <si>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</si>
  <si>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</si>
  <si>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</si>
  <si>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</si>
  <si>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</si>
  <si>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</si>
  <si>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</si>
  <si>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</si>
  <si>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</si>
  <si>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</si>
  <si>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</si>
  <si>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</si>
  <si>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</si>
  <si>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</si>
  <si>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</si>
  <si>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</si>
  <si>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</si>
  <si>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</si>
  <si>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</si>
  <si>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</si>
  <si>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</si>
  <si>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</si>
  <si>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</si>
  <si>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</si>
  <si>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</si>
  <si>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</si>
  <si>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</si>
  <si>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</si>
  <si>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</si>
  <si>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</si>
  <si>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</si>
  <si>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</si>
  <si>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</si>
  <si>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</si>
  <si>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</si>
  <si>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</si>
  <si>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</si>
  <si>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</si>
  <si>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</si>
  <si>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</si>
  <si>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</si>
  <si>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</si>
  <si>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</si>
  <si>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</si>
  <si>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</si>
  <si>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</si>
  <si>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</si>
  <si>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</si>
  <si>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</si>
  <si>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</si>
  <si>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</si>
  <si>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</si>
  <si>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</si>
  <si>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</si>
  <si>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</si>
  <si>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</si>
  <si>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</si>
  <si>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</si>
  <si>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</si>
  <si>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</si>
  <si>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</si>
  <si>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</si>
  <si>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</si>
  <si>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</si>
  <si>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</si>
  <si>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</si>
  <si>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</si>
  <si>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</si>
  <si>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</si>
  <si>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</si>
  <si>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</si>
  <si>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</si>
  <si>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</si>
  <si>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</si>
  <si>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</si>
  <si>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</si>
  <si>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</si>
  <si>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</si>
  <si>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</si>
  <si>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</si>
  <si>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</si>
  <si>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</si>
  <si>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</si>
  <si>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</si>
  <si>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</si>
  <si>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</si>
  <si>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</si>
  <si>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</si>
  <si>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</si>
  <si>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</si>
  <si>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</si>
  <si>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</si>
  <si>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</si>
  <si>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</si>
  <si>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</si>
  <si>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</si>
  <si>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</si>
  <si>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</si>
  <si>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</si>
  <si>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</si>
  <si>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</si>
  <si>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</si>
  <si>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</si>
  <si>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</si>
  <si>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</si>
  <si>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</si>
  <si>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</si>
  <si>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</si>
  <si>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</si>
  <si>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</si>
  <si>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</si>
  <si>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</si>
  <si>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</si>
  <si>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</si>
  <si>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</si>
  <si>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</si>
  <si>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</si>
  <si>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</si>
  <si>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</si>
  <si>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</si>
  <si>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</si>
  <si>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</si>
  <si>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</si>
  <si>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</si>
  <si>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</si>
  <si>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</si>
  <si>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</si>
  <si>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</si>
  <si>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</si>
  <si>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</si>
  <si>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</si>
  <si>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</si>
  <si>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</si>
  <si>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</si>
  <si>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</si>
  <si>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</si>
  <si>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</si>
  <si>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</si>
  <si>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</si>
  <si>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</si>
  <si>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</si>
  <si>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</si>
  <si>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</si>
  <si>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</si>
  <si>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</si>
  <si>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</si>
  <si>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</si>
  <si>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</si>
  <si>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</si>
  <si>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</si>
  <si>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</si>
  <si>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</si>
  <si>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</si>
  <si>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</si>
  <si>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</si>
  <si>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</si>
  <si>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</si>
  <si>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</si>
  <si>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</si>
  <si>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</si>
  <si>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</si>
  <si>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</si>
  <si>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</si>
  <si>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</si>
  <si>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</si>
  <si>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</si>
  <si>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</si>
  <si>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</si>
  <si>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</si>
  <si>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</si>
  <si>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</si>
  <si>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</si>
  <si>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</si>
  <si>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</si>
  <si>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</si>
  <si>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</si>
  <si>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</si>
  <si>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</si>
  <si>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</si>
  <si>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</si>
  <si>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</si>
  <si>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</si>
  <si>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</si>
  <si>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</si>
  <si>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</si>
  <si>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</si>
  <si>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</si>
  <si>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</si>
  <si>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</si>
  <si>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</si>
  <si>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</si>
  <si>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</si>
  <si>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</si>
  <si>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</si>
  <si>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</si>
  <si>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</si>
  <si>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</si>
  <si>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</si>
  <si>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</si>
  <si>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</si>
  <si>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</si>
  <si>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</si>
  <si>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</si>
  <si>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</si>
  <si>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</si>
  <si>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</si>
  <si>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</si>
  <si>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</si>
  <si>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</si>
  <si>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</si>
  <si>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</si>
  <si>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</si>
  <si>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</si>
  <si>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</si>
  <si>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</si>
  <si>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</si>
  <si>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</si>
  <si>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</si>
  <si>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</si>
  <si>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</si>
  <si>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</si>
  <si>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</si>
  <si>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</si>
  <si>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</si>
  <si>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</si>
  <si>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</si>
  <si>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</si>
  <si>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</si>
  <si>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</si>
  <si>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</si>
  <si>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</si>
  <si>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</si>
  <si>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</si>
  <si>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</si>
  <si>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</si>
  <si>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</si>
  <si>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</si>
  <si>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</si>
  <si>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</si>
  <si>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</si>
  <si>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</si>
  <si>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</si>
  <si>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</si>
  <si>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</si>
  <si>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</si>
  <si>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</si>
  <si>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</si>
  <si>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</si>
  <si>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</si>
  <si>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</si>
  <si>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</si>
  <si>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</si>
  <si>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</si>
  <si>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</si>
  <si>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</si>
  <si>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</si>
  <si>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</si>
  <si>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</si>
  <si>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</si>
  <si>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</si>
  <si>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</si>
  <si>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</si>
  <si>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</si>
  <si>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</si>
  <si>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</si>
  <si>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</si>
  <si>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</si>
  <si>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</si>
  <si>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</si>
  <si>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</si>
  <si>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</si>
  <si>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</si>
  <si>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</si>
  <si>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</si>
  <si>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</si>
  <si>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</si>
  <si>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</si>
  <si>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</si>
  <si>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</si>
  <si>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</si>
  <si>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</si>
  <si>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</si>
  <si>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</si>
  <si>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</si>
  <si>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</si>
  <si>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</si>
  <si>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</si>
  <si>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</si>
  <si>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</si>
  <si>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</si>
  <si>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</si>
  <si>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</si>
  <si>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</si>
  <si>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</si>
  <si>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</si>
  <si>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</si>
  <si>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</si>
  <si>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</si>
  <si>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</si>
  <si>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</si>
  <si>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</si>
  <si>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</si>
  <si>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</si>
  <si>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</si>
  <si>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</si>
  <si>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</si>
  <si>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</si>
  <si>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</si>
  <si>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</si>
  <si>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</si>
  <si>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</si>
  <si>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</si>
  <si>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</si>
  <si>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</si>
  <si>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</si>
  <si>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</si>
  <si>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</si>
  <si>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</si>
  <si>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</si>
  <si>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</si>
  <si>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</si>
  <si>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</si>
  <si>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</si>
  <si>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</si>
  <si>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</si>
  <si>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</si>
  <si>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</si>
  <si>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</si>
  <si>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</si>
  <si>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</si>
  <si>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</si>
  <si>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</si>
  <si>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</si>
  <si>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</si>
  <si>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</si>
  <si>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</si>
  <si>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</si>
  <si>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</si>
  <si>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</si>
  <si>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</si>
  <si>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</si>
  <si>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</si>
  <si>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</si>
  <si>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</si>
  <si>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</si>
  <si>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</si>
  <si>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</si>
  <si>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</si>
  <si>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</si>
  <si>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</si>
  <si>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</si>
  <si>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</si>
  <si>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</si>
  <si>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</si>
  <si>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</si>
  <si>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</si>
  <si>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</si>
  <si>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</si>
  <si>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</si>
  <si>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</si>
  <si>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</si>
  <si>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</si>
  <si>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</si>
  <si>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</si>
  <si>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</si>
  <si>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</si>
  <si>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</si>
  <si>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</si>
  <si>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</si>
  <si>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</si>
  <si>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</si>
  <si>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</si>
  <si>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</si>
  <si>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</si>
  <si>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</si>
  <si>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</si>
  <si>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</si>
  <si>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</si>
  <si>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</si>
  <si>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</si>
  <si>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</si>
  <si>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</si>
  <si>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</si>
  <si>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</si>
  <si>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</si>
  <si>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</si>
  <si>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</si>
  <si>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</si>
  <si>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</si>
  <si>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</si>
  <si>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</si>
  <si>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</si>
  <si>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</si>
  <si>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</si>
  <si>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</si>
  <si>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</si>
  <si>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</si>
  <si>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</si>
  <si>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</si>
  <si>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</si>
  <si>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</si>
  <si>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</si>
  <si>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</si>
  <si>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</si>
  <si>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</si>
  <si>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</si>
  <si>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</si>
  <si>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</si>
  <si>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</si>
  <si>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</si>
  <si>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</si>
  <si>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</si>
  <si>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</si>
  <si>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</si>
  <si>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</si>
  <si>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</si>
  <si>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</si>
  <si>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</si>
  <si>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</si>
  <si>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</si>
  <si>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</si>
  <si>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</si>
  <si>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</si>
  <si>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</si>
  <si>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</si>
  <si>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</si>
  <si>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</si>
  <si>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</si>
  <si>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</si>
  <si>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</si>
  <si>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</si>
  <si>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</si>
  <si>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</si>
  <si>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</si>
  <si>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</si>
  <si>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</si>
  <si>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</si>
  <si>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</si>
  <si>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</si>
  <si>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</si>
  <si>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</si>
  <si>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</si>
  <si>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</si>
  <si>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</si>
  <si>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</si>
  <si>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</si>
  <si>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</si>
  <si>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</si>
  <si>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</si>
  <si>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</si>
  <si>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</si>
  <si>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</si>
  <si>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</si>
  <si>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</si>
  <si>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</si>
  <si>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</si>
  <si>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</si>
  <si>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</si>
  <si>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</si>
  <si>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</si>
  <si>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</si>
  <si>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</si>
  <si>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</si>
  <si>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</si>
  <si>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</si>
  <si>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</si>
  <si>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</si>
  <si>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</si>
  <si>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</si>
  <si>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</si>
  <si>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</si>
  <si>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</si>
  <si>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</si>
  <si>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</si>
  <si>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</si>
  <si>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</si>
  <si>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</si>
  <si>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</si>
  <si>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</si>
  <si>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</si>
  <si>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</si>
  <si>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</si>
  <si>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</si>
  <si>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</si>
  <si>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</si>
  <si>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</si>
  <si>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</si>
  <si>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</si>
  <si>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</si>
  <si>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</si>
  <si>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</si>
  <si>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</si>
  <si>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</si>
  <si>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</si>
  <si>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</si>
  <si>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</si>
  <si>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</si>
  <si>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</si>
  <si>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</si>
  <si>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</si>
  <si>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</si>
  <si>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</si>
  <si>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</si>
  <si>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</si>
  <si>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</si>
  <si>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</si>
  <si>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</si>
  <si>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</si>
  <si>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</si>
  <si>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</si>
  <si>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</si>
  <si>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</si>
  <si>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</si>
  <si>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</si>
  <si>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</si>
  <si>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</si>
  <si>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</si>
  <si>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</si>
  <si>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</si>
  <si>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</si>
  <si>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</si>
  <si>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</si>
  <si>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</si>
  <si>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</si>
  <si>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</si>
  <si>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</si>
  <si>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</si>
  <si>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</si>
  <si>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</si>
  <si>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</si>
  <si>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</si>
  <si>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</si>
  <si>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</si>
  <si>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</si>
  <si>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</si>
  <si>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</si>
  <si>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</si>
  <si>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</si>
  <si>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</si>
  <si>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</si>
  <si>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</si>
  <si>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</si>
  <si>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</si>
  <si>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</si>
  <si>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</si>
  <si>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</si>
  <si>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</si>
  <si>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</si>
  <si>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</si>
  <si>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</si>
  <si>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</si>
  <si>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</si>
  <si>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</si>
  <si>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</si>
  <si>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</si>
  <si>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</si>
  <si>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</si>
  <si>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</si>
  <si>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</si>
  <si>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</si>
  <si>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</si>
  <si>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</si>
  <si>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</si>
  <si>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</si>
  <si>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</si>
  <si>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</si>
  <si>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</si>
  <si>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</si>
  <si>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</si>
  <si>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</si>
  <si>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</si>
  <si>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</si>
  <si>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</si>
  <si>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</si>
  <si>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</si>
  <si>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</si>
  <si>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</si>
  <si>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</si>
  <si>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</si>
  <si>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</si>
  <si>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</si>
  <si>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</si>
  <si>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</si>
  <si>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</si>
  <si>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</si>
  <si>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</si>
  <si>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</si>
  <si>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</si>
  <si>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</si>
  <si>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</si>
  <si>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</si>
  <si>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</si>
  <si>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</si>
  <si>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</si>
  <si>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</si>
  <si>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</si>
  <si>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</si>
  <si>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</si>
  <si>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</si>
  <si>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</si>
  <si>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</si>
  <si>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</si>
  <si>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</si>
  <si>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</si>
  <si>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</si>
  <si>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</si>
  <si>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</si>
  <si>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</si>
  <si>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</si>
  <si>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</si>
  <si>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</si>
  <si>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</si>
  <si>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</si>
  <si>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</si>
  <si>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</si>
  <si>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</si>
  <si>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</si>
  <si>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</si>
  <si>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</si>
  <si>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</si>
  <si>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</si>
  <si>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</si>
  <si>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</si>
  <si>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</si>
  <si>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</si>
  <si>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</si>
  <si>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</si>
  <si>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</si>
  <si>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</si>
  <si>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</si>
  <si>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</si>
  <si>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</si>
  <si>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</si>
  <si>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</si>
  <si>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</si>
  <si>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</si>
  <si>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</si>
  <si>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</si>
  <si>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</si>
  <si>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</si>
  <si>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</si>
  <si>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</si>
  <si>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</si>
  <si>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</si>
  <si>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</si>
  <si>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</si>
  <si>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</si>
  <si>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</si>
  <si>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</si>
  <si>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</si>
  <si>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</si>
  <si>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</si>
  <si>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</si>
  <si>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</si>
  <si>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</si>
  <si>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</si>
  <si>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</si>
  <si>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</si>
  <si>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</si>
  <si>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</si>
  <si>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</si>
  <si>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</si>
  <si>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</si>
  <si>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</si>
  <si>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</si>
  <si>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</si>
  <si>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</si>
  <si>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</si>
  <si>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</si>
  <si>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</si>
  <si>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</si>
  <si>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</si>
  <si>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</si>
  <si>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</si>
  <si>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</si>
  <si>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</si>
  <si>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</si>
  <si>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</si>
  <si>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</si>
  <si>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</si>
  <si>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</si>
  <si>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</si>
  <si>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</si>
  <si>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</si>
  <si>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</si>
  <si>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</si>
  <si>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</si>
  <si>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</si>
  <si>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</si>
  <si>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</si>
  <si>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</si>
  <si>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</si>
  <si>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</si>
  <si>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</si>
  <si>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</si>
  <si>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</si>
  <si>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</si>
  <si>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</si>
  <si>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</si>
  <si>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</si>
  <si>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</si>
  <si>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</si>
  <si>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</si>
  <si>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</si>
  <si>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</si>
  <si>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</si>
  <si>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</si>
  <si>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</si>
  <si>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</si>
  <si>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</si>
  <si>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</si>
  <si>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</si>
  <si>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</si>
  <si>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</si>
  <si>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</si>
  <si>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</si>
  <si>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</si>
  <si>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</si>
  <si>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</si>
  <si>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</si>
  <si>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</si>
  <si>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</si>
  <si>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</si>
  <si>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</si>
  <si>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</si>
  <si>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</si>
  <si>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</si>
  <si>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</si>
  <si>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</si>
  <si>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</si>
  <si>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</si>
  <si>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</si>
  <si>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</si>
  <si>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</si>
  <si>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</si>
  <si>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</si>
  <si>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</si>
  <si>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</si>
  <si>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</si>
  <si>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</si>
  <si>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</si>
  <si>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</si>
  <si>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</si>
  <si>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</si>
  <si>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</si>
  <si>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</si>
  <si>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</si>
  <si>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</si>
  <si>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</si>
  <si>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</si>
  <si>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</si>
  <si>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</si>
  <si>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</si>
  <si>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</si>
  <si>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</si>
  <si>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</si>
  <si>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</si>
  <si>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</si>
  <si>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</si>
  <si>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</si>
  <si>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</si>
  <si>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</si>
  <si>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</si>
  <si>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</si>
  <si>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</si>
  <si>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</si>
  <si>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</si>
  <si>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</si>
  <si>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</si>
  <si>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</si>
  <si>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</si>
  <si>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</si>
  <si>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</si>
  <si>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</si>
  <si>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</si>
  <si>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</si>
  <si>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</si>
  <si>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</si>
  <si>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</si>
  <si>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</si>
  <si>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</si>
  <si>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</si>
  <si>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</si>
  <si>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</si>
  <si>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</si>
  <si>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</si>
  <si>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</si>
  <si>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</si>
  <si>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</si>
  <si>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</si>
  <si>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</si>
  <si>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</si>
  <si>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</si>
  <si>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</si>
  <si>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</si>
  <si>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</si>
  <si>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</si>
  <si>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</si>
  <si>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</si>
  <si>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</si>
  <si>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</si>
  <si>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</si>
  <si>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</si>
  <si>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</si>
  <si>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</si>
  <si>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</si>
  <si>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</si>
  <si>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</si>
  <si>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</si>
  <si>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</si>
  <si>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</si>
  <si>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</si>
  <si>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</si>
  <si>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</si>
  <si>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</si>
  <si>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</si>
  <si>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</si>
  <si>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</si>
  <si>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</si>
  <si>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</si>
  <si>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</si>
  <si>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</si>
  <si>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</si>
  <si>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</si>
  <si>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</si>
  <si>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</si>
  <si>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</si>
  <si>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</si>
  <si>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</si>
  <si>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</si>
  <si>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</si>
  <si>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</si>
  <si>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</si>
  <si>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</si>
  <si>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</si>
  <si>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</si>
  <si>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</si>
  <si>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</si>
  <si>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</si>
  <si>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</si>
  <si>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</si>
  <si>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</si>
  <si>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</si>
  <si>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</si>
  <si>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</si>
  <si>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</si>
  <si>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</si>
  <si>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</si>
  <si>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</si>
  <si>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</si>
  <si>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</si>
  <si>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</si>
  <si>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</si>
  <si>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</si>
  <si>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</si>
  <si>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</si>
  <si>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</si>
  <si>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</si>
  <si>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</si>
  <si>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</si>
  <si>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</si>
  <si>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</si>
  <si>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</si>
  <si>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</si>
  <si>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</si>
  <si>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</si>
  <si>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</si>
  <si>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</si>
  <si>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</si>
  <si>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</si>
  <si>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</si>
  <si>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</si>
  <si>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</si>
  <si>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</si>
  <si>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</si>
  <si>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</si>
  <si>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</si>
  <si>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</si>
  <si>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</si>
  <si>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</si>
  <si>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</si>
  <si>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</si>
  <si>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</si>
  <si>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</si>
  <si>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</si>
  <si>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</si>
  <si>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</si>
  <si>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</si>
  <si>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</si>
  <si>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</si>
  <si>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</si>
  <si>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</si>
  <si>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</si>
  <si>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</si>
  <si>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</si>
  <si>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</si>
  <si>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</si>
  <si>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</si>
  <si>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</si>
  <si>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</si>
  <si>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</si>
  <si>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</si>
  <si>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</si>
  <si>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</si>
  <si>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</si>
  <si>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</si>
  <si>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</si>
  <si>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</si>
  <si>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</si>
  <si>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</si>
  <si>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</si>
  <si>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</si>
  <si>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</si>
  <si>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</si>
  <si>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</si>
  <si>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</si>
  <si>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</si>
  <si>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</si>
  <si>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</si>
  <si>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</si>
  <si>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</si>
  <si>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</si>
  <si>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</si>
  <si>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</si>
  <si>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</si>
  <si>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</si>
  <si>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</si>
  <si>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</si>
  <si>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</si>
  <si>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</si>
  <si>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</si>
  <si>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</si>
  <si>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</si>
  <si>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</si>
  <si>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</si>
  <si>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</si>
  <si>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</si>
  <si>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</si>
  <si>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</si>
  <si>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</si>
  <si>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</si>
  <si>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</si>
  <si>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</si>
  <si>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</si>
  <si>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</si>
  <si>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</si>
  <si>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</si>
  <si>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</si>
  <si>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</si>
  <si>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</si>
  <si>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</si>
  <si>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</si>
  <si>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</si>
  <si>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</si>
  <si>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</si>
  <si>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</si>
  <si>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</si>
  <si>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</si>
  <si>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</si>
  <si>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</si>
  <si>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</si>
  <si>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</si>
  <si>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</si>
  <si>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</si>
  <si>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</si>
  <si>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</si>
  <si>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</si>
  <si>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</si>
  <si>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</si>
  <si>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</si>
  <si>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</si>
  <si>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</si>
  <si>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</si>
  <si>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</si>
  <si>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</si>
  <si>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</si>
  <si>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</si>
  <si>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</si>
  <si>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</si>
  <si>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</si>
  <si>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</si>
  <si>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</si>
  <si>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</si>
  <si>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</si>
  <si>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</si>
  <si>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</si>
  <si>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</si>
  <si>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</si>
  <si>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</si>
  <si>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</si>
  <si>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</si>
  <si>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</si>
  <si>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</si>
  <si>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</si>
  <si>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</si>
  <si>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</si>
  <si>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</si>
  <si>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</si>
  <si>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</si>
  <si>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</si>
  <si>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</si>
  <si>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</si>
  <si>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</si>
  <si>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</si>
  <si>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</si>
  <si>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</si>
  <si>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</si>
  <si>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</si>
  <si>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</si>
  <si>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</si>
  <si>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</si>
  <si>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</si>
  <si>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</si>
  <si>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</si>
  <si>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</si>
  <si>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</si>
  <si>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</si>
  <si>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</si>
  <si>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</si>
  <si>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</si>
  <si>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</si>
  <si>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</si>
  <si>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</si>
  <si>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</si>
  <si>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</si>
  <si>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</si>
  <si>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</si>
  <si>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</si>
  <si>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</si>
  <si>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</si>
  <si>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</si>
  <si>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</si>
  <si>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</si>
  <si>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</si>
  <si>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</si>
  <si>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</si>
  <si>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</si>
  <si>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</si>
  <si>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</si>
  <si>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</si>
  <si>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</si>
  <si>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</si>
  <si>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</si>
  <si>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</si>
  <si>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</si>
  <si>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</si>
  <si>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</si>
  <si>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</si>
  <si>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</si>
  <si>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</si>
  <si>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</si>
  <si>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</si>
  <si>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</si>
  <si>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</si>
  <si>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</si>
  <si>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</si>
  <si>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</si>
  <si>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</si>
  <si>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</si>
  <si>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</si>
  <si>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</si>
  <si>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</si>
  <si>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</si>
  <si>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</si>
  <si>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</si>
  <si>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</si>
  <si>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</si>
  <si>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</si>
  <si>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</si>
  <si>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</si>
  <si>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</si>
  <si>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</si>
  <si>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</si>
  <si>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</si>
  <si>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</si>
  <si>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</si>
  <si>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</si>
  <si>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</si>
  <si>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</si>
  <si>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</si>
  <si>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</si>
  <si>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</si>
  <si>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</si>
  <si>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</si>
  <si>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</si>
  <si>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</si>
  <si>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</si>
  <si>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</si>
  <si>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</si>
  <si>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</si>
  <si>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</si>
  <si>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</si>
  <si>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</si>
  <si>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</si>
  <si>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</si>
  <si>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</si>
  <si>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</si>
  <si>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</si>
  <si>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</si>
  <si>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</si>
  <si>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</si>
  <si>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</si>
  <si>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</si>
  <si>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</si>
  <si>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</si>
  <si>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</si>
  <si>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</si>
  <si>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</si>
  <si>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</si>
  <si>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</si>
  <si>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</si>
  <si>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</si>
  <si>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</si>
  <si>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</si>
  <si>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</si>
  <si>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</si>
  <si>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</si>
  <si>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</si>
  <si>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</si>
  <si>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</si>
  <si>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</si>
  <si>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</si>
  <si>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</si>
  <si>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</si>
  <si>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</si>
  <si>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</si>
  <si>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</si>
  <si>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</si>
  <si>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</si>
  <si>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</si>
  <si>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</si>
  <si>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</si>
  <si>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</si>
  <si>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</si>
  <si>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</si>
  <si>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</si>
  <si>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</si>
  <si>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</si>
  <si>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</si>
  <si>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</si>
  <si>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</si>
  <si>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</si>
  <si>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</si>
  <si>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</si>
  <si>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</si>
  <si>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</si>
  <si>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</si>
  <si>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</si>
  <si>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</si>
  <si>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</si>
  <si>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</si>
  <si>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</si>
  <si>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</si>
  <si>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</si>
  <si>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</si>
  <si>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</si>
  <si>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</si>
  <si>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</si>
  <si>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</si>
  <si>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</si>
  <si>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</si>
  <si>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</si>
  <si>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</si>
  <si>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</si>
  <si>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</si>
  <si>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</si>
  <si>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</si>
  <si>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</si>
  <si>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</si>
  <si>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</si>
  <si>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</si>
  <si>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</si>
  <si>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</si>
  <si>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</si>
  <si>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</si>
  <si>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</si>
  <si>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</si>
  <si>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</si>
  <si>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</si>
  <si>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</si>
  <si>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</si>
  <si>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</si>
  <si>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</si>
  <si>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</si>
  <si>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</si>
  <si>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</si>
  <si>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</si>
  <si>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</si>
  <si>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</si>
  <si>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</si>
  <si>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</si>
  <si>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</si>
  <si>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</si>
  <si>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</si>
  <si>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</si>
  <si>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</si>
  <si>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</si>
  <si>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</si>
  <si>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</si>
  <si>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</si>
  <si>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</si>
  <si>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</si>
  <si>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</si>
  <si>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</si>
  <si>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</si>
  <si>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</si>
  <si>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</si>
  <si>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</si>
  <si>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</si>
  <si>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</si>
  <si>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</si>
  <si>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</si>
  <si>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</si>
  <si>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</si>
  <si>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</si>
  <si>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</si>
  <si>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</si>
  <si>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</si>
  <si>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</si>
  <si>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</si>
  <si>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</si>
  <si>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</si>
  <si>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</si>
  <si>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</si>
  <si>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</si>
  <si>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</si>
  <si>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</si>
  <si>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</si>
  <si>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</si>
  <si>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</si>
  <si>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</si>
  <si>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</si>
  <si>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</si>
  <si>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</si>
  <si>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</si>
  <si>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</si>
  <si>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</si>
  <si>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</si>
  <si>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</si>
  <si>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</si>
  <si>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</si>
  <si>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</si>
  <si>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</si>
  <si>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</si>
  <si>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</si>
  <si>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</si>
  <si>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</si>
  <si>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</si>
  <si>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</si>
  <si>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</si>
  <si>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</si>
  <si>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</si>
  <si>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</si>
  <si>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</si>
  <si>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</si>
  <si>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</si>
  <si>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</si>
  <si>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</si>
  <si>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</si>
  <si>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</si>
  <si>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</si>
  <si>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</si>
  <si>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</si>
  <si>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</si>
  <si>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</si>
  <si>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</si>
  <si>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</si>
  <si>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</si>
  <si>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</si>
  <si>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</si>
  <si>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</si>
  <si>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</si>
  <si>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</si>
  <si>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</si>
  <si>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</si>
  <si>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</si>
  <si>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</si>
  <si>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</si>
  <si>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</si>
  <si>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</si>
  <si>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</si>
  <si>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</si>
  <si>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</si>
  <si>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</si>
  <si>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</si>
  <si>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</si>
  <si>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</si>
  <si>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</si>
  <si>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</si>
  <si>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</si>
  <si>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</si>
  <si>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</si>
  <si>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</si>
  <si>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</si>
  <si>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</si>
  <si>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</si>
  <si>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</si>
  <si>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</si>
  <si>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</si>
  <si>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</si>
  <si>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</si>
  <si>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</si>
  <si>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</si>
  <si>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</si>
  <si>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</si>
  <si>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</si>
  <si>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</si>
  <si>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</si>
  <si>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</si>
  <si>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</si>
  <si>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</si>
  <si>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</si>
  <si>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</si>
  <si>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</si>
  <si>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</si>
  <si>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</si>
  <si>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</si>
  <si>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</si>
  <si>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</si>
  <si>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</si>
  <si>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</si>
  <si>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</si>
  <si>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</si>
  <si>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</si>
  <si>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</si>
  <si>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</si>
  <si>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</si>
  <si>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</si>
  <si>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</si>
  <si>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</si>
  <si>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</si>
  <si>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</si>
  <si>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</si>
  <si>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</si>
  <si>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</si>
  <si>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</si>
  <si>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</si>
  <si>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</si>
  <si>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</si>
  <si>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</si>
  <si>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</si>
  <si>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</si>
  <si>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</si>
  <si>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</si>
  <si>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</si>
  <si>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</si>
  <si>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</si>
  <si>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</si>
  <si>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</si>
  <si>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</si>
  <si>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</si>
  <si>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</si>
  <si>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</si>
  <si>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</si>
  <si>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</si>
  <si>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</si>
  <si>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</si>
  <si>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</si>
  <si>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</si>
  <si>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</si>
  <si>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</si>
  <si>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</si>
  <si>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</si>
  <si>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</si>
  <si>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</si>
  <si>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</si>
  <si>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</si>
  <si>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</si>
  <si>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</si>
  <si>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</si>
  <si>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</si>
  <si>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</si>
  <si>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</si>
  <si>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</si>
  <si>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</si>
  <si>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</si>
  <si>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</si>
  <si>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</si>
  <si>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</si>
  <si>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</si>
  <si>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</si>
  <si>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</si>
  <si>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</si>
  <si>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</si>
  <si>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</si>
  <si>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</si>
  <si>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</si>
  <si>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</si>
  <si>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</si>
  <si>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</si>
  <si>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</si>
  <si>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</si>
  <si>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</si>
  <si>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</si>
  <si>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</si>
  <si>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</si>
  <si>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</si>
  <si>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</si>
  <si>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</si>
  <si>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</si>
  <si>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</si>
  <si>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</si>
  <si>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</si>
  <si>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</si>
  <si>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</si>
  <si>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</si>
  <si>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</si>
  <si>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</si>
  <si>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</si>
  <si>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</si>
  <si>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</si>
  <si>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</si>
  <si>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</si>
  <si>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</si>
  <si>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</si>
  <si>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</si>
  <si>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</si>
  <si>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</si>
  <si>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</si>
  <si>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</si>
  <si>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</si>
  <si>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</si>
  <si>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</si>
  <si>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</si>
  <si>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</si>
  <si>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</si>
  <si>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</si>
  <si>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</si>
  <si>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</si>
  <si>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</si>
  <si>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</si>
  <si>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</si>
  <si>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</si>
  <si>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</si>
  <si>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</si>
  <si>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</si>
  <si>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</si>
  <si>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</si>
  <si>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</si>
  <si>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</si>
  <si>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</si>
  <si>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</si>
  <si>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</si>
  <si>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</si>
  <si>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</si>
  <si>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</si>
  <si>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</si>
  <si>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</si>
  <si>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</si>
  <si>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</si>
  <si>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</si>
  <si>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</si>
  <si>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</si>
  <si>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</si>
  <si>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</si>
  <si>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</si>
  <si>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</si>
  <si>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</si>
  <si>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</si>
  <si>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</si>
  <si>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</si>
  <si>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</si>
  <si>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</si>
  <si>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</si>
  <si>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</si>
  <si>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</si>
  <si>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</si>
  <si>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</si>
  <si>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</si>
  <si>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</si>
  <si>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</si>
  <si>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</si>
  <si>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</si>
  <si>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</si>
  <si>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</si>
  <si>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</si>
  <si>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</si>
  <si>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</si>
  <si>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</si>
  <si>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</si>
  <si>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</si>
  <si>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</si>
  <si>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</si>
  <si>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</si>
  <si>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</si>
  <si>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</si>
  <si>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</si>
  <si>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</si>
  <si>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</si>
  <si>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</si>
  <si>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</si>
  <si>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</si>
  <si>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</si>
  <si>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</si>
  <si>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</si>
  <si>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</si>
  <si>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</si>
  <si>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</si>
  <si>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</si>
  <si>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</si>
  <si>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</si>
  <si>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</si>
  <si>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</si>
  <si>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</si>
  <si>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</si>
  <si>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</si>
  <si>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</si>
  <si>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</si>
  <si>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</si>
  <si>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</si>
  <si>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</si>
  <si>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</si>
  <si>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</si>
  <si>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</si>
  <si>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</si>
  <si>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</si>
  <si>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</si>
  <si>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</si>
  <si>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</si>
  <si>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</si>
  <si>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</si>
  <si>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</si>
  <si>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</si>
  <si>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</si>
  <si>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</si>
  <si>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</si>
  <si>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</si>
  <si>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</si>
  <si>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</si>
  <si>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</si>
  <si>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</si>
  <si>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</si>
  <si>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</si>
  <si>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</si>
  <si>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</si>
  <si>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</si>
  <si>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</si>
  <si>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</si>
  <si>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</si>
  <si>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</si>
  <si>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</si>
  <si>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</si>
  <si>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</si>
  <si>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</si>
  <si>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</si>
  <si>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</si>
  <si>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</si>
  <si>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</si>
  <si>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</si>
  <si>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</si>
  <si>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</si>
  <si>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</si>
  <si>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</si>
  <si>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</si>
  <si>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</si>
  <si>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</si>
  <si>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</si>
  <si>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</si>
  <si>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</si>
  <si>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</si>
  <si>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</si>
  <si>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</si>
  <si>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</si>
  <si>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</si>
  <si>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</si>
  <si>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</si>
  <si>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</si>
  <si>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</si>
  <si>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</si>
  <si>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</si>
  <si>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</si>
  <si>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</si>
  <si>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</si>
  <si>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</si>
  <si>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</si>
  <si>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</si>
  <si>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</si>
  <si>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</si>
  <si>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</si>
  <si>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</si>
  <si>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</si>
  <si>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</si>
  <si>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</si>
  <si>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</si>
  <si>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</si>
  <si>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</si>
  <si>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</si>
  <si>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</si>
  <si>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</si>
  <si>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</si>
  <si>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</si>
  <si>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</si>
  <si>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</si>
  <si>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</si>
  <si>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</si>
  <si>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</si>
  <si>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</si>
  <si>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</si>
  <si>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</si>
  <si>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</si>
  <si>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</si>
  <si>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</si>
  <si>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</si>
  <si>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</si>
  <si>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</si>
  <si>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</si>
  <si>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</si>
  <si>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</si>
  <si>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</si>
  <si>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</si>
  <si>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</si>
  <si>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</si>
  <si>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</si>
  <si>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</si>
  <si>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</si>
  <si>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</si>
  <si>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</si>
  <si>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</si>
  <si>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</si>
  <si>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</si>
  <si>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</si>
  <si>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</si>
  <si>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</si>
  <si>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</si>
  <si>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</si>
  <si>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</si>
  <si>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</si>
  <si>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</si>
  <si>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</si>
  <si>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</si>
  <si>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</si>
  <si>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</si>
  <si>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</si>
  <si>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</si>
  <si>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</si>
  <si>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</si>
  <si>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</si>
  <si>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</si>
  <si>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</si>
  <si>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</si>
  <si>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</si>
  <si>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</si>
  <si>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</si>
  <si>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</si>
  <si>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</si>
  <si>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</si>
  <si>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</si>
  <si>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</si>
  <si>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</si>
  <si>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</si>
  <si>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</si>
  <si>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</si>
  <si>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</si>
  <si>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</si>
  <si>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</si>
  <si>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</si>
  <si>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</si>
  <si>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</si>
  <si>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</si>
  <si>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</si>
  <si>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</si>
  <si>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</si>
  <si>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</si>
  <si>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</si>
  <si>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</si>
  <si>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</si>
  <si>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</si>
  <si>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</si>
  <si>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</si>
  <si>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</si>
  <si>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</si>
  <si>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</si>
  <si>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</si>
  <si>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</si>
  <si>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</si>
  <si>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</si>
  <si>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</si>
  <si>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</si>
  <si>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</si>
  <si>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</si>
  <si>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</si>
  <si>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</si>
  <si>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</si>
  <si>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</si>
  <si>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</si>
  <si>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</si>
  <si>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</si>
  <si>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</si>
  <si>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</si>
  <si>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</si>
  <si>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</si>
  <si>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</si>
  <si>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</si>
  <si>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</si>
  <si>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</si>
  <si>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</si>
  <si>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</si>
  <si>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</si>
  <si>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</si>
  <si>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</si>
  <si>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</si>
  <si>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</si>
  <si>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</si>
  <si>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</si>
  <si>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</si>
  <si>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</si>
  <si>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</si>
  <si>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</si>
  <si>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</si>
  <si>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</si>
  <si>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</si>
  <si>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</si>
  <si>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</si>
  <si>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</si>
  <si>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</si>
  <si>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</si>
  <si>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</si>
  <si>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</si>
  <si>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</si>
  <si>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</si>
  <si>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</si>
  <si>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</si>
  <si>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</si>
  <si>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</si>
  <si>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</si>
  <si>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</si>
  <si>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</si>
  <si>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</si>
  <si>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</si>
  <si>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</si>
  <si>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</si>
  <si>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</si>
  <si>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</si>
  <si>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</si>
  <si>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</si>
  <si>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</si>
  <si>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</si>
  <si>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</si>
  <si>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</si>
  <si>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</si>
  <si>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</si>
  <si>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</si>
  <si>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</si>
  <si>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</si>
  <si>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</si>
  <si>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</si>
  <si>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</si>
  <si>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</si>
  <si>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</si>
  <si>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</si>
  <si>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</si>
  <si>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</si>
  <si>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</si>
  <si>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</si>
  <si>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</si>
  <si>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</si>
  <si>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</si>
  <si>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</si>
  <si>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</si>
  <si>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</si>
  <si>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</si>
  <si>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</si>
  <si>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</si>
  <si>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</si>
  <si>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</si>
  <si>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</si>
  <si>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</si>
  <si>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</si>
  <si>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</si>
  <si>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</si>
  <si>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</si>
  <si>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</si>
  <si>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</si>
  <si>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</si>
  <si>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</si>
  <si>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</si>
  <si>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</si>
  <si>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</si>
  <si>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</si>
  <si>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</si>
  <si>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</si>
  <si>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</si>
  <si>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</si>
  <si>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</si>
  <si>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</si>
  <si>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</si>
  <si>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</si>
  <si>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</si>
  <si>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</si>
  <si>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</si>
  <si>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</si>
  <si>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</si>
  <si>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</si>
  <si>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</si>
  <si>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</si>
  <si>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</si>
  <si>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</si>
  <si>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</si>
  <si>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</si>
  <si>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</si>
  <si>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</si>
  <si>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</si>
  <si>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</si>
  <si>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</si>
  <si>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</si>
  <si>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</si>
  <si>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</si>
  <si>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</si>
  <si>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</si>
  <si>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</si>
  <si>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</si>
  <si>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</si>
  <si>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</si>
  <si>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</si>
  <si>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</si>
  <si>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</si>
  <si>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</si>
  <si>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</si>
  <si>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</si>
  <si>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</si>
  <si>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</si>
  <si>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</si>
  <si>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</si>
  <si>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</si>
  <si>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</si>
  <si>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</si>
  <si>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</si>
  <si>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</si>
  <si>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</si>
  <si>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</si>
  <si>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</si>
  <si>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</si>
  <si>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</si>
  <si>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</si>
  <si>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</si>
  <si>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</si>
  <si>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</si>
  <si>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</si>
  <si>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</si>
  <si>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</si>
  <si>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</si>
  <si>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</si>
  <si>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</si>
  <si>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</si>
  <si>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</si>
  <si>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</si>
  <si>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</si>
  <si>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</si>
  <si>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</si>
  <si>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</si>
  <si>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</si>
  <si>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</si>
  <si>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</si>
  <si>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</si>
  <si>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</si>
  <si>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</si>
  <si>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</si>
  <si>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</si>
  <si>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</si>
  <si>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</si>
  <si>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</si>
  <si>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</si>
  <si>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</si>
  <si>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</si>
  <si>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</si>
  <si>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</si>
  <si>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</si>
  <si>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</si>
  <si>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</si>
  <si>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</si>
  <si>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</si>
  <si>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</si>
  <si>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</si>
  <si>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</si>
  <si>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</si>
  <si>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</si>
  <si>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</si>
  <si>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</si>
  <si>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</si>
  <si>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</si>
  <si>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</si>
  <si>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</si>
  <si>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</si>
  <si>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</si>
  <si>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</si>
  <si>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</si>
  <si>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</si>
  <si>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</si>
  <si>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</si>
  <si>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</si>
  <si>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</si>
  <si>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</si>
  <si>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</si>
  <si>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</si>
  <si>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</si>
  <si>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</si>
  <si>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</si>
  <si>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</si>
  <si>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</si>
  <si>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</si>
  <si>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</si>
  <si>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</si>
  <si>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</si>
  <si>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</si>
  <si>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</si>
  <si>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</si>
  <si>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</si>
  <si>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</si>
  <si>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</si>
  <si>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</si>
  <si>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</si>
  <si>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</si>
  <si>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</si>
  <si>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</si>
  <si>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</si>
  <si>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</si>
  <si>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</si>
  <si>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</si>
  <si>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</si>
  <si>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</si>
  <si>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</si>
  <si>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</si>
  <si>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</si>
  <si>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</si>
  <si>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</si>
  <si>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</si>
  <si>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</si>
  <si>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</si>
  <si>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</si>
  <si>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</si>
  <si>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</si>
  <si>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</si>
  <si>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</si>
  <si>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</si>
  <si>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</si>
  <si>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</si>
  <si>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</si>
  <si>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</si>
  <si>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</si>
  <si>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</si>
  <si>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</si>
  <si>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</si>
  <si>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</si>
  <si>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</si>
  <si>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</si>
  <si>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</si>
  <si>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</si>
  <si>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</si>
  <si>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</si>
  <si>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</si>
  <si>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</si>
  <si>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</si>
  <si>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</si>
  <si>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</si>
  <si>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</si>
  <si>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</si>
  <si>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</si>
  <si>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</si>
  <si>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</si>
  <si>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</si>
  <si>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</si>
  <si>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</si>
  <si>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</si>
  <si>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</si>
  <si>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</si>
  <si>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</si>
  <si>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</si>
  <si>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</si>
  <si>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</si>
  <si>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</si>
  <si>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</si>
  <si>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</si>
  <si>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</si>
  <si>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</si>
  <si>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</si>
  <si>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</si>
  <si>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</si>
  <si>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</si>
  <si>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</si>
  <si>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</si>
  <si>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</si>
  <si>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</si>
  <si>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</si>
  <si>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</si>
  <si>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</si>
  <si>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</si>
  <si>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</si>
  <si>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</si>
  <si>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</si>
  <si>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</si>
  <si>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</si>
  <si>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</si>
  <si>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</si>
  <si>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</si>
  <si>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</si>
  <si>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</si>
  <si>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</si>
  <si>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</si>
  <si>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</si>
  <si>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</si>
  <si>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</si>
  <si>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</si>
  <si>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</si>
  <si>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</si>
  <si>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</si>
  <si>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</si>
  <si>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</si>
  <si>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</si>
  <si>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</si>
  <si>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</si>
  <si>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</si>
  <si>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</si>
  <si>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</si>
  <si>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</si>
  <si>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</si>
  <si>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</si>
  <si>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</si>
  <si>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</si>
  <si>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</si>
  <si>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</si>
  <si>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</si>
  <si>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</si>
  <si>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</si>
  <si>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</si>
  <si>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</si>
  <si>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</si>
  <si>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</si>
  <si>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</si>
  <si>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</si>
  <si>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</si>
  <si>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</si>
  <si>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</si>
  <si>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</si>
  <si>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</si>
  <si>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</si>
  <si>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</si>
  <si>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</si>
  <si>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</si>
  <si>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</si>
  <si>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</si>
  <si>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</si>
  <si>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</si>
  <si>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</si>
  <si>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</si>
  <si>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</si>
  <si>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</si>
  <si>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</si>
  <si>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</si>
  <si>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</si>
  <si>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</si>
  <si>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</si>
  <si>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</si>
  <si>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</si>
  <si>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</si>
  <si>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</si>
  <si>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</si>
  <si>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</si>
  <si>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</si>
  <si>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</si>
  <si>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</si>
  <si>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</si>
  <si>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</si>
  <si>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</si>
  <si>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</si>
  <si>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</si>
  <si>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</si>
  <si>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</si>
  <si>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</si>
  <si>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</si>
  <si>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</si>
  <si>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</si>
  <si>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</si>
  <si>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</si>
  <si>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</si>
  <si>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</si>
  <si>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</si>
  <si>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</si>
  <si>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</si>
  <si>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</si>
  <si>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</si>
  <si>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</si>
  <si>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</si>
  <si>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</si>
  <si>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</si>
  <si>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</si>
  <si>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</si>
  <si>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</si>
  <si>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</si>
  <si>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</si>
  <si>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</si>
  <si>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</si>
  <si>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</si>
  <si>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</si>
  <si>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</si>
  <si>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</si>
  <si>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</si>
  <si>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</si>
  <si>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</si>
  <si>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</si>
  <si>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</si>
  <si>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</si>
  <si>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</si>
  <si>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</si>
  <si>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</si>
  <si>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</si>
  <si>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</si>
  <si>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</si>
  <si>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</si>
  <si>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</si>
  <si>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</si>
  <si>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</si>
  <si>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</si>
  <si>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</si>
  <si>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</si>
  <si>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</si>
  <si>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</si>
  <si>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</si>
  <si>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</si>
  <si>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</si>
  <si>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</si>
  <si>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</si>
  <si>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</si>
  <si>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</si>
  <si>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</si>
  <si>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</si>
  <si>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</si>
  <si>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</si>
  <si>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</si>
  <si>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</si>
  <si>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</si>
  <si>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</si>
  <si>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</si>
  <si>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</si>
  <si>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</si>
  <si>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</si>
  <si>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</si>
  <si>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</si>
  <si>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</si>
  <si>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</si>
  <si>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</si>
  <si>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</si>
  <si>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</si>
  <si>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</si>
  <si>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</si>
  <si>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</si>
  <si>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</si>
  <si>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</si>
  <si>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</si>
  <si>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</si>
  <si>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</si>
  <si>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</si>
  <si>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</si>
  <si>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</si>
  <si>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</si>
  <si>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</si>
  <si>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</si>
  <si>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</si>
  <si>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</si>
  <si>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</si>
  <si>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</si>
  <si>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</si>
  <si>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</si>
  <si>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</si>
  <si>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</si>
  <si>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</si>
  <si>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</si>
  <si>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</si>
  <si>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</si>
  <si>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</si>
  <si>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</si>
  <si>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</si>
  <si>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</si>
  <si>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</si>
  <si>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</si>
  <si>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</si>
  <si>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</si>
  <si>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</si>
  <si>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</si>
  <si>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</si>
  <si>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</si>
  <si>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</si>
  <si>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</si>
  <si>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</si>
  <si>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</si>
  <si>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</si>
  <si>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</si>
  <si>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</si>
  <si>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</si>
  <si>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</si>
  <si>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</si>
  <si>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</si>
  <si>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</si>
  <si>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</si>
  <si>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</si>
  <si>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</si>
  <si>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</si>
  <si>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</si>
  <si>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</si>
  <si>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</si>
  <si>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</si>
  <si>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</si>
  <si>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</si>
  <si>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</si>
  <si>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</si>
  <si>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</si>
  <si>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</si>
  <si>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</si>
  <si>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</si>
  <si>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</si>
  <si>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</si>
  <si>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</si>
  <si>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</si>
  <si>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</si>
  <si>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</si>
  <si>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</si>
  <si>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</si>
  <si>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</si>
  <si>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</si>
  <si>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</si>
  <si>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</si>
  <si>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</si>
  <si>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</si>
  <si>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</si>
  <si>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</si>
  <si>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</si>
  <si>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</si>
  <si>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</si>
  <si>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</si>
  <si>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</si>
  <si>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</si>
  <si>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</si>
  <si>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</si>
  <si>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</si>
  <si>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</si>
  <si>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</si>
  <si>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</si>
  <si>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</si>
  <si>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</si>
  <si>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</si>
  <si>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</si>
  <si>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</si>
  <si>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</si>
  <si>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</si>
  <si>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</si>
  <si>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</si>
  <si>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</si>
  <si>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</si>
  <si>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</si>
  <si>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</si>
  <si>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</si>
  <si>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</si>
  <si>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</si>
  <si>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</si>
  <si>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</si>
  <si>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</si>
  <si>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</si>
  <si>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</si>
  <si>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</si>
  <si>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</si>
  <si>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</si>
  <si>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</si>
  <si>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</si>
  <si>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</si>
  <si>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</si>
  <si>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</si>
  <si>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</si>
  <si>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</si>
  <si>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</si>
  <si>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</si>
  <si>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</si>
  <si>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</si>
  <si>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</si>
  <si>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</si>
  <si>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</si>
  <si>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</si>
  <si>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</si>
  <si>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</si>
  <si>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</si>
  <si>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</si>
  <si>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</si>
  <si>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</si>
  <si>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</si>
  <si>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</si>
  <si>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</si>
  <si>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</si>
  <si>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</si>
  <si>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</si>
  <si>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</si>
  <si>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</si>
  <si>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</si>
  <si>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</si>
  <si>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</si>
  <si>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</si>
  <si>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</si>
  <si>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</si>
  <si>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</si>
  <si>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</si>
  <si>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</si>
  <si>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</si>
  <si>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</si>
  <si>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</si>
  <si>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</si>
  <si>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</si>
  <si>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</si>
  <si>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</si>
  <si>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</si>
  <si>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</si>
  <si>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</si>
  <si>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</si>
  <si>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</si>
  <si>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</si>
  <si>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</si>
  <si>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</si>
  <si>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</si>
  <si>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</si>
  <si>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</si>
  <si>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</si>
  <si>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</si>
  <si>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</si>
  <si>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</si>
  <si>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</si>
  <si>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</si>
  <si>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</si>
  <si>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</si>
  <si>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</si>
  <si>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</si>
  <si>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</si>
  <si>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</si>
  <si>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</si>
  <si>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</si>
  <si>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</si>
  <si>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</si>
  <si>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</si>
  <si>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</si>
  <si>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</si>
  <si>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</si>
  <si>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</si>
  <si>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</si>
  <si>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</si>
  <si>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</si>
  <si>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</si>
  <si>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</si>
  <si>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</si>
  <si>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</si>
  <si>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</si>
  <si>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</si>
  <si>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</si>
  <si>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</si>
  <si>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</si>
  <si>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</si>
  <si>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</si>
  <si>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</si>
  <si>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</si>
  <si>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</si>
  <si>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</si>
  <si>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</si>
  <si>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</si>
  <si>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</si>
  <si>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</si>
  <si>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</si>
  <si>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</si>
  <si>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</si>
  <si>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</si>
  <si>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</si>
  <si>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</si>
  <si>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</si>
  <si>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</si>
  <si>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</si>
  <si>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</si>
  <si>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</si>
  <si>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</si>
  <si>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</si>
  <si>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</si>
  <si>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</si>
  <si>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</si>
  <si>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</si>
  <si>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</si>
  <si>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</si>
  <si>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</si>
  <si>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</si>
  <si>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</si>
  <si>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</si>
  <si>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</si>
  <si>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</si>
  <si>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</si>
  <si>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</si>
  <si>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</si>
  <si>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</si>
  <si>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</si>
  <si>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</si>
  <si>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</si>
  <si>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</si>
  <si>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</si>
  <si>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</si>
  <si>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</si>
  <si>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</si>
  <si>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</si>
  <si>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</si>
  <si>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</si>
  <si>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</si>
  <si>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</si>
  <si>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</si>
  <si>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</si>
  <si>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</si>
  <si>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</si>
  <si>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</si>
  <si>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</si>
  <si>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</si>
  <si>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</si>
  <si>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</si>
  <si>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</si>
  <si>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</si>
  <si>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</si>
  <si>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</si>
  <si>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</si>
  <si>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</si>
  <si>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</si>
  <si>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</si>
  <si>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</si>
  <si>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</si>
  <si>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</si>
  <si>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</si>
  <si>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</si>
  <si>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</si>
  <si>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</si>
  <si>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</si>
  <si>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</si>
  <si>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</si>
  <si>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</si>
  <si>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</si>
  <si>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</si>
  <si>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</si>
  <si>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</si>
  <si>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</si>
  <si>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</si>
  <si>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</si>
  <si>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</si>
  <si>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</si>
  <si>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</si>
  <si>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</si>
  <si>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</si>
  <si>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</si>
  <si>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</si>
  <si>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</si>
  <si>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</si>
  <si>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</si>
  <si>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</si>
  <si>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</si>
  <si>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</si>
  <si>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</si>
  <si>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</si>
  <si>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</si>
  <si>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</si>
  <si>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</si>
  <si>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</si>
  <si>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</si>
  <si>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</si>
  <si>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</si>
  <si>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</si>
  <si>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</si>
  <si>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</si>
  <si>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</si>
  <si>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</si>
  <si>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</si>
  <si>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</si>
  <si>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</si>
  <si>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</si>
  <si>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</si>
  <si>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</si>
  <si>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</si>
  <si>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</si>
  <si>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</si>
  <si>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</si>
  <si>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</si>
  <si>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</si>
  <si>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</si>
  <si>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</si>
  <si>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</si>
  <si>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</si>
  <si>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</si>
  <si>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</si>
  <si>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</si>
  <si>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</si>
  <si>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</si>
  <si>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</si>
  <si>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</si>
  <si>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</si>
  <si>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</si>
  <si>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</si>
  <si>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</si>
  <si>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</si>
  <si>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</si>
  <si>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</si>
  <si>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</si>
  <si>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</si>
  <si>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</si>
  <si>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</si>
  <si>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</si>
  <si>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</si>
  <si>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</si>
  <si>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</si>
  <si>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</si>
  <si>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</si>
  <si>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</si>
  <si>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</si>
  <si>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</si>
  <si>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</si>
  <si>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</si>
  <si>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</si>
  <si>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</si>
  <si>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</si>
  <si>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</si>
  <si>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</si>
  <si>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</si>
  <si>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</si>
  <si>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</si>
  <si>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</si>
  <si>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</si>
  <si>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</si>
  <si>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</si>
  <si>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</si>
  <si>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</si>
  <si>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</si>
  <si>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</si>
  <si>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</si>
  <si>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</si>
  <si>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</si>
  <si>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</si>
  <si>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</si>
  <si>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</si>
  <si>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</si>
  <si>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</si>
  <si>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</si>
  <si>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</si>
  <si>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</si>
  <si>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</si>
  <si>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</si>
  <si>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</si>
  <si>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</si>
  <si>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</si>
  <si>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</si>
  <si>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</si>
  <si>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</si>
  <si>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</si>
  <si>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</si>
  <si>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</si>
  <si>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</si>
  <si>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</si>
  <si>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</si>
  <si>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</si>
  <si>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</si>
  <si>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</si>
  <si>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</si>
  <si>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</si>
  <si>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</si>
  <si>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</si>
  <si>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</si>
  <si>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</si>
  <si>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</si>
  <si>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</si>
  <si>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</si>
  <si>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</si>
  <si>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</si>
  <si>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</si>
  <si>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</si>
  <si>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</si>
  <si>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</si>
  <si>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</si>
  <si>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</si>
  <si>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</si>
  <si>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</si>
  <si>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</si>
  <si>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</si>
  <si>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</si>
  <si>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</si>
  <si>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</si>
  <si>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</si>
  <si>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</si>
  <si>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</si>
  <si>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</si>
  <si>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</si>
  <si>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</si>
  <si>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</si>
  <si>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</si>
  <si>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</si>
  <si>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</si>
  <si>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</si>
  <si>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</si>
  <si>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</si>
  <si>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</si>
  <si>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</si>
  <si>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</si>
  <si>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</si>
  <si>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</si>
  <si>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</si>
  <si>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</si>
  <si>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</si>
  <si>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</si>
  <si>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</si>
  <si>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</si>
  <si>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</si>
  <si>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</si>
  <si>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</si>
  <si>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</si>
  <si>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</si>
  <si>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</si>
  <si>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</si>
  <si>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</si>
  <si>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</si>
  <si>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</si>
  <si>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</si>
  <si>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</si>
  <si>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</si>
  <si>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</si>
  <si>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</si>
  <si>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</si>
  <si>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</si>
  <si>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</si>
  <si>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</si>
  <si>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</si>
  <si>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</si>
  <si>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</si>
  <si>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</si>
  <si>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</si>
  <si>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</si>
  <si>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</si>
  <si>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</si>
  <si>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</si>
  <si>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</si>
  <si>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</si>
  <si>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</si>
  <si>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</si>
  <si>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</si>
  <si>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</si>
  <si>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</si>
  <si>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</si>
  <si>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</si>
  <si>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</si>
  <si>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</si>
  <si>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</si>
  <si>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</si>
  <si>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</si>
  <si>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</si>
  <si>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</si>
  <si>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</si>
  <si>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</si>
  <si>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</si>
  <si>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</si>
  <si>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</si>
  <si>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</si>
  <si>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</si>
  <si>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</si>
  <si>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</si>
  <si>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</si>
  <si>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</si>
  <si>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</si>
  <si>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</si>
  <si>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</si>
  <si>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</si>
  <si>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</si>
  <si>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</si>
  <si>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</si>
  <si>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</si>
  <si>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</si>
  <si>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</si>
  <si>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</si>
  <si>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</si>
  <si>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</si>
  <si>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</si>
  <si>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</si>
  <si>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</si>
  <si>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</si>
  <si>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</si>
  <si>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</si>
  <si>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</si>
  <si>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</si>
  <si>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</si>
  <si>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</si>
  <si>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</si>
  <si>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</si>
  <si>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</si>
  <si>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</si>
  <si>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</si>
  <si>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</si>
  <si>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</si>
  <si>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</si>
  <si>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</si>
  <si>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</si>
  <si>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</si>
  <si>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</si>
  <si>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</si>
  <si>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</si>
  <si>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</si>
  <si>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</si>
  <si>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</si>
  <si>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</si>
  <si>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</si>
  <si>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</si>
  <si>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</si>
  <si>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</si>
  <si>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</si>
  <si>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</si>
  <si>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</si>
  <si>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</si>
  <si>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</si>
  <si>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</si>
  <si>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</si>
  <si>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</si>
  <si>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</si>
  <si>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</si>
  <si>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</si>
  <si>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</si>
  <si>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</si>
  <si>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</si>
  <si>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</si>
  <si>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</si>
  <si>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</si>
  <si>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</si>
  <si>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</si>
  <si>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</si>
  <si>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</si>
  <si>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</si>
  <si>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</si>
  <si>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</si>
  <si>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</si>
  <si>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</si>
  <si>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</si>
  <si>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</si>
  <si>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</si>
  <si>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</si>
  <si>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</si>
  <si>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</si>
  <si>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</si>
  <si>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</si>
  <si>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</si>
  <si>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</si>
  <si>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</si>
  <si>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</si>
  <si>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</si>
  <si>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</si>
  <si>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</si>
  <si>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</si>
  <si>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</si>
  <si>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</si>
  <si>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</si>
  <si>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</si>
  <si>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</si>
  <si>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</si>
  <si>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</si>
  <si>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</si>
  <si>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</si>
  <si>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</si>
  <si>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</si>
  <si>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</si>
  <si>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</si>
  <si>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</si>
  <si>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</si>
  <si>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</si>
  <si>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</si>
  <si>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</si>
  <si>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</si>
  <si>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</si>
  <si>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</si>
  <si>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</si>
  <si>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</si>
  <si>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</si>
  <si>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</si>
  <si>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</si>
  <si>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</si>
  <si>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</si>
  <si>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</si>
  <si>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</si>
  <si>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</si>
  <si>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</si>
  <si>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</si>
  <si>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</si>
  <si>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</si>
  <si>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</si>
  <si>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</si>
  <si>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</si>
  <si>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</si>
  <si>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</si>
  <si>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</si>
  <si>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</si>
  <si>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</si>
  <si>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</si>
  <si>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</si>
  <si>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</si>
  <si>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</si>
  <si>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</si>
  <si>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</si>
  <si>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</si>
  <si>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</si>
  <si>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</si>
  <si>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</si>
  <si>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</si>
  <si>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</si>
  <si>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</si>
  <si>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</si>
  <si>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</si>
  <si>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</si>
  <si>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</si>
  <si>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</si>
  <si>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</si>
  <si>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</si>
  <si>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</si>
  <si>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</si>
  <si>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</si>
  <si>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</si>
  <si>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</si>
  <si>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</si>
  <si>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</si>
  <si>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</si>
  <si>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</si>
  <si>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</si>
  <si>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</si>
  <si>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</si>
  <si>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</si>
  <si>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</si>
  <si>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</si>
  <si>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</si>
  <si>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</si>
  <si>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</si>
  <si>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</si>
  <si>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</si>
  <si>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</si>
  <si>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</si>
  <si>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</si>
  <si>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</si>
  <si>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</si>
  <si>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</si>
  <si>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</si>
  <si>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</si>
  <si>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</si>
  <si>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</si>
  <si>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</si>
  <si>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</si>
  <si>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</si>
  <si>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</si>
  <si>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</si>
  <si>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</si>
  <si>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</si>
  <si>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</si>
  <si>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</si>
  <si>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</si>
  <si>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</si>
  <si>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</si>
  <si>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</si>
  <si>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</si>
  <si>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</si>
  <si>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</si>
  <si>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</si>
  <si>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</si>
  <si>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</si>
  <si>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</si>
  <si>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</si>
  <si>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</si>
  <si>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</si>
  <si>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</si>
  <si>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</si>
  <si>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</si>
  <si>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</si>
  <si>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</si>
  <si>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</si>
  <si>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</si>
  <si>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</si>
  <si>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</si>
  <si>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</si>
  <si>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</si>
  <si>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</si>
  <si>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</si>
  <si>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</si>
  <si>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</si>
  <si>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</si>
  <si>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</si>
  <si>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</si>
  <si>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</si>
  <si>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</si>
  <si>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</si>
  <si>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</si>
  <si>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</si>
  <si>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</si>
  <si>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</si>
  <si>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</si>
  <si>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</si>
  <si>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</si>
  <si>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</si>
  <si>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</si>
  <si>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</si>
  <si>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</si>
  <si>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</si>
  <si>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</si>
  <si>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</si>
  <si>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</si>
  <si>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</si>
  <si>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</si>
  <si>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</si>
  <si>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</si>
  <si>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</si>
  <si>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</si>
  <si>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</si>
  <si>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</si>
  <si>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</si>
  <si>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</si>
  <si>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</si>
  <si>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</si>
  <si>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</si>
  <si>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</si>
  <si>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</si>
  <si>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</si>
  <si>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</si>
  <si>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</si>
  <si>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</si>
  <si>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</si>
  <si>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</si>
  <si>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</si>
  <si>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</si>
  <si>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</si>
  <si>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</si>
  <si>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</si>
  <si>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</si>
  <si>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</si>
  <si>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</si>
  <si>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</si>
  <si>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</si>
  <si>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</si>
  <si>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</si>
  <si>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</si>
  <si>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</si>
  <si>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</si>
  <si>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</si>
  <si>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</si>
  <si>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</si>
  <si>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</si>
  <si>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</si>
  <si>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</si>
  <si>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</si>
  <si>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</si>
  <si>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</si>
  <si>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</si>
  <si>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</si>
  <si>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</si>
  <si>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</si>
  <si>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</si>
  <si>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</si>
  <si>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</si>
  <si>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</si>
  <si>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</si>
  <si>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</si>
  <si>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</si>
  <si>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</si>
  <si>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</si>
  <si>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</si>
  <si>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</si>
  <si>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</si>
  <si>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</si>
  <si>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</si>
  <si>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</si>
  <si>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</si>
  <si>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</si>
  <si>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</si>
  <si>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</si>
  <si>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</si>
  <si>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</si>
  <si>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</si>
  <si>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</si>
  <si>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</si>
  <si>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</si>
  <si>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</si>
  <si>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</si>
  <si>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</si>
  <si>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</si>
  <si>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</si>
  <si>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</si>
  <si>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</si>
  <si>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</si>
  <si>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</si>
  <si>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</si>
  <si>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</si>
  <si>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</si>
  <si>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</si>
  <si>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</si>
  <si>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</si>
  <si>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</si>
  <si>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</si>
  <si>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</si>
  <si>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</si>
  <si>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</si>
  <si>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</si>
  <si>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</si>
  <si>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</si>
  <si>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</si>
  <si>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</si>
  <si>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</si>
  <si>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</si>
  <si>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</si>
  <si>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</si>
  <si>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</si>
  <si>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</si>
  <si>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</si>
  <si>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</si>
  <si>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</si>
  <si>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</si>
  <si>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</si>
  <si>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</si>
  <si>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</si>
  <si>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</si>
  <si>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</si>
  <si>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</si>
  <si>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</si>
  <si>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</si>
  <si>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</si>
  <si>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</si>
  <si>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</si>
  <si>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</si>
  <si>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</si>
  <si>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</si>
  <si>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</si>
  <si>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</si>
  <si>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</si>
  <si>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</si>
  <si>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</si>
  <si>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</si>
  <si>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</si>
  <si>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</si>
  <si>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</si>
  <si>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</si>
  <si>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</si>
  <si>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</si>
  <si>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</si>
  <si>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</si>
  <si>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</si>
  <si>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</si>
  <si>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</si>
  <si>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</si>
  <si>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</si>
  <si>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</si>
  <si>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</si>
  <si>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</si>
  <si>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</si>
  <si>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</si>
  <si>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</si>
  <si>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</si>
  <si>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</si>
  <si>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</si>
  <si>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</si>
  <si>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</si>
  <si>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</si>
  <si>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</si>
  <si>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</si>
  <si>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</si>
  <si>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</si>
  <si>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</si>
  <si>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</si>
  <si>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</si>
  <si>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</si>
  <si>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</si>
  <si>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</si>
  <si>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</si>
  <si>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</si>
  <si>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</si>
  <si>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</si>
  <si>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</si>
  <si>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</si>
  <si>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</si>
  <si>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</si>
  <si>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</si>
  <si>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</si>
  <si>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</si>
  <si>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</si>
  <si>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</si>
  <si>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</si>
  <si>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</si>
  <si>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</si>
  <si>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</si>
  <si>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</si>
  <si>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</si>
  <si>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</si>
  <si>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</si>
  <si>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</si>
  <si>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</si>
  <si>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</si>
  <si>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</si>
  <si>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</si>
  <si>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</si>
  <si>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</si>
  <si>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</si>
  <si>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</si>
  <si>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</si>
  <si>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</si>
  <si>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</si>
  <si>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</si>
  <si>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</si>
  <si>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</si>
  <si>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</si>
  <si>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</si>
  <si>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</si>
  <si>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</si>
  <si>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</si>
  <si>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</si>
  <si>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</si>
  <si>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</si>
  <si>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</si>
  <si>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</si>
  <si>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</si>
  <si>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</si>
  <si>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</si>
  <si>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</si>
  <si>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</si>
  <si>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</si>
  <si>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</si>
  <si>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</si>
  <si>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</si>
  <si>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</si>
  <si>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</si>
  <si>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</si>
  <si>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</si>
  <si>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</si>
  <si>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</si>
  <si>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</si>
  <si>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</si>
  <si>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</si>
  <si>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</si>
  <si>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</si>
  <si>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</si>
  <si>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</si>
  <si>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</si>
  <si>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</si>
  <si>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</si>
  <si>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</si>
  <si>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</si>
  <si>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</si>
  <si>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</si>
  <si>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</si>
  <si>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</si>
  <si>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</si>
  <si>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</si>
  <si>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</si>
  <si>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</si>
  <si>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</si>
  <si>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</si>
  <si>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</si>
  <si>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</si>
  <si>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</si>
  <si>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</si>
  <si>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</si>
  <si>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</si>
  <si>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</si>
  <si>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</si>
  <si>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</si>
  <si>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</si>
  <si>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</si>
  <si>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</si>
  <si>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</si>
  <si>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</si>
  <si>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</si>
  <si>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</si>
  <si>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</si>
  <si>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</si>
  <si>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</si>
  <si>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</si>
  <si>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</si>
  <si>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</si>
  <si>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</si>
  <si>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</si>
  <si>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</si>
  <si>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</si>
  <si>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</si>
  <si>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</si>
  <si>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</si>
  <si>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</si>
  <si>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</si>
  <si>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</si>
  <si>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</si>
  <si>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</si>
  <si>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</si>
  <si>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</si>
  <si>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</si>
  <si>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</si>
  <si>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</si>
  <si>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</si>
  <si>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</si>
  <si>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</si>
  <si>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</si>
  <si>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</si>
  <si>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</si>
  <si>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</si>
  <si>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</si>
  <si>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</si>
  <si>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</si>
  <si>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</si>
  <si>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</si>
  <si>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</si>
  <si>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</si>
  <si>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</si>
  <si>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</si>
  <si>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</si>
  <si>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</si>
  <si>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</si>
  <si>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</si>
  <si>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</si>
  <si>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</si>
  <si>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</si>
  <si>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</si>
  <si>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</si>
  <si>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</si>
  <si>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</si>
  <si>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</si>
  <si>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</si>
  <si>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</si>
  <si>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</si>
  <si>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</si>
  <si>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</si>
  <si>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</si>
  <si>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</si>
  <si>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</si>
  <si>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</si>
  <si>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</si>
  <si>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</si>
  <si>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</si>
  <si>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</si>
  <si>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</si>
  <si>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</si>
  <si>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</si>
  <si>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</si>
  <si>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</si>
  <si>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</si>
  <si>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</si>
  <si>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</si>
  <si>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</si>
  <si>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</si>
  <si>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</si>
  <si>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</si>
  <si>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</si>
  <si>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</si>
  <si>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</si>
  <si>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</si>
  <si>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</si>
  <si>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</si>
  <si>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</si>
  <si>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</si>
  <si>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</si>
  <si>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</si>
  <si>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</si>
  <si>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</si>
  <si>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</si>
  <si>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</si>
  <si>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</si>
  <si>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</si>
  <si>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</si>
  <si>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</si>
  <si>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</si>
  <si>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</si>
  <si>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</si>
  <si>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</si>
  <si>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</si>
  <si>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</si>
  <si>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</si>
  <si>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</si>
  <si>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</si>
  <si>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</si>
  <si>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</si>
  <si>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</si>
  <si>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</si>
  <si>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</si>
  <si>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</si>
  <si>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</si>
  <si>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</si>
  <si>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</si>
  <si>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</si>
  <si>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</si>
  <si>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</si>
  <si>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</si>
  <si>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</si>
  <si>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</si>
  <si>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</si>
  <si>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</si>
  <si>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</si>
  <si>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</si>
  <si>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</si>
  <si>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</si>
  <si>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</si>
  <si>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</si>
  <si>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</si>
  <si>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</si>
  <si>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</si>
  <si>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</si>
  <si>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</si>
  <si>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</si>
  <si>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</si>
  <si>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</si>
  <si>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</si>
  <si>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</si>
  <si>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</si>
  <si>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</si>
  <si>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</si>
  <si>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</si>
  <si>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</si>
  <si>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</si>
  <si>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</si>
  <si>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</si>
  <si>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</si>
  <si>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</si>
  <si>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</si>
  <si>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</si>
  <si>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</si>
  <si>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</si>
  <si>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</si>
  <si>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</si>
  <si>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</si>
  <si>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</si>
  <si>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</si>
  <si>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</si>
  <si>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</si>
  <si>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</si>
  <si>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</si>
  <si>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</si>
  <si>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</si>
  <si>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</si>
  <si>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</si>
  <si>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</si>
  <si>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</si>
  <si>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</si>
  <si>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</si>
  <si>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</si>
  <si>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</si>
  <si>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</si>
  <si>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</si>
  <si>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</si>
  <si>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</si>
  <si>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</si>
  <si>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</si>
  <si>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</si>
  <si>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</si>
  <si>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</si>
  <si>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</si>
  <si>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</si>
  <si>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</si>
  <si>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</si>
  <si>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</si>
  <si>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</si>
  <si>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</si>
  <si>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</si>
  <si>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</si>
  <si>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</si>
  <si>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</si>
  <si>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</si>
  <si>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</si>
  <si>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</si>
  <si>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</si>
  <si>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</si>
  <si>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</si>
  <si>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</si>
  <si>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</si>
  <si>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</si>
  <si>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</si>
  <si>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</si>
  <si>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</si>
  <si>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</si>
  <si>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</si>
  <si>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</si>
  <si>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</si>
  <si>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</si>
  <si>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</si>
  <si>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</si>
  <si>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</si>
  <si>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</si>
  <si>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</si>
  <si>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</si>
  <si>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</si>
  <si>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</si>
  <si>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</si>
  <si>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</si>
  <si>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</si>
  <si>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</si>
  <si>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</si>
  <si>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</si>
  <si>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</si>
  <si>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</si>
  <si>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</si>
  <si>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</si>
  <si>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</si>
  <si>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</si>
  <si>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</si>
  <si>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</si>
  <si>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</si>
  <si>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</si>
  <si>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</si>
  <si>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</si>
  <si>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</si>
  <si>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</si>
  <si>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</si>
  <si>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</si>
  <si>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</si>
  <si>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</si>
  <si>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</si>
  <si>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</si>
  <si>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</si>
  <si>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</si>
  <si>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</si>
  <si>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</si>
  <si>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</si>
  <si>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</si>
  <si>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</si>
  <si>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</si>
  <si>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</si>
  <si>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</si>
  <si>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</si>
  <si>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</si>
  <si>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</si>
  <si>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</si>
  <si>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</si>
  <si>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</si>
  <si>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</si>
  <si>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</si>
  <si>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</si>
  <si>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</si>
  <si>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</si>
  <si>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</si>
  <si>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</si>
  <si>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</si>
  <si>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</si>
  <si>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</si>
  <si>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</si>
  <si>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</si>
  <si>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</si>
  <si>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</si>
  <si>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</si>
  <si>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</si>
  <si>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</si>
  <si>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</si>
  <si>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</si>
  <si>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</si>
  <si>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</si>
  <si>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</si>
  <si>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</si>
  <si>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</si>
  <si>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</si>
  <si>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</si>
  <si>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</si>
  <si>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</si>
  <si>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</si>
  <si>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</si>
  <si>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</si>
  <si>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</si>
  <si>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</si>
  <si>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</si>
  <si>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</si>
  <si>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</si>
  <si>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</si>
  <si>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</si>
  <si>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</si>
  <si>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</si>
  <si>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</si>
  <si>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</si>
  <si>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</si>
  <si>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</si>
  <si>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</si>
  <si>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</si>
  <si>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</si>
  <si>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</si>
  <si>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</si>
  <si>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</si>
  <si>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</si>
  <si>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</si>
  <si>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</si>
  <si>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</si>
  <si>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</si>
  <si>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</si>
  <si>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</si>
  <si>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</si>
  <si>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</si>
  <si>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</si>
  <si>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</si>
  <si>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</si>
  <si>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</si>
  <si>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</si>
  <si>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</si>
  <si>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</si>
  <si>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</si>
  <si>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</si>
  <si>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</si>
  <si>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</si>
  <si>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</si>
  <si>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</si>
  <si>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</si>
  <si>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</si>
  <si>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</si>
  <si>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</si>
  <si>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</si>
  <si>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</si>
  <si>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</si>
  <si>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</si>
  <si>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</si>
  <si>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</si>
  <si>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</si>
  <si>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</si>
  <si>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</si>
  <si>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</si>
  <si>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</si>
  <si>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</si>
  <si>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</si>
  <si>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</si>
  <si>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</si>
  <si>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</si>
  <si>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</si>
  <si>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</si>
  <si>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</si>
  <si>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</si>
  <si>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</si>
  <si>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</si>
  <si>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</si>
  <si>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</si>
  <si>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</si>
  <si>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</si>
  <si>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</si>
  <si>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</si>
  <si>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</si>
  <si>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</si>
  <si>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</si>
  <si>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</si>
  <si>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</si>
  <si>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</si>
  <si>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</si>
  <si>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</si>
  <si>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</si>
  <si>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</si>
  <si>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</si>
  <si>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</si>
  <si>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</si>
  <si>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</si>
  <si>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</si>
  <si>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</si>
  <si>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</si>
  <si>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</si>
  <si>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</si>
  <si>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</si>
  <si>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</si>
  <si>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</si>
  <si>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</si>
  <si>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</si>
  <si>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</si>
  <si>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</si>
  <si>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</si>
  <si>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</si>
  <si>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</si>
  <si>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</si>
  <si>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</si>
  <si>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</si>
  <si>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</si>
  <si>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</si>
  <si>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</si>
  <si>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</si>
  <si>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</si>
  <si>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</si>
  <si>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</si>
  <si>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</si>
  <si>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</si>
  <si>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</si>
  <si>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</si>
  <si>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</si>
  <si>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</si>
  <si>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</si>
  <si>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</si>
  <si>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</si>
  <si>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</si>
  <si>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</si>
  <si>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</si>
  <si>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</si>
  <si>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</si>
  <si>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</si>
  <si>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</si>
  <si>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</si>
  <si>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</si>
  <si>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</si>
  <si>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</si>
  <si>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</si>
  <si>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</si>
  <si>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</si>
  <si>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</si>
  <si>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</si>
  <si>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</si>
  <si>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</si>
  <si>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</si>
  <si>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</si>
  <si>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</si>
  <si>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</si>
  <si>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</si>
  <si>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</si>
  <si>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</si>
  <si>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</si>
  <si>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</si>
  <si>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</si>
  <si>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</si>
  <si>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</si>
  <si>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</si>
  <si>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</si>
  <si>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</si>
  <si>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</si>
  <si>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</si>
  <si>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</si>
  <si>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</si>
  <si>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</si>
  <si>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</si>
  <si>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</si>
  <si>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</si>
  <si>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</si>
  <si>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</si>
  <si>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</si>
  <si>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</si>
  <si>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</si>
  <si>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</si>
  <si>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</si>
  <si>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</si>
  <si>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</si>
  <si>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</si>
  <si>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</si>
  <si>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</si>
  <si>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</si>
  <si>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</si>
  <si>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</si>
  <si>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</si>
  <si>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</si>
  <si>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</si>
  <si>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</si>
  <si>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</si>
  <si>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</si>
  <si>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</si>
  <si>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</si>
  <si>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</si>
  <si>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</si>
  <si>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</si>
  <si>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</si>
  <si>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</si>
  <si>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</si>
  <si>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</si>
  <si>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</si>
  <si>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</si>
  <si>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</si>
  <si>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</si>
  <si>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</si>
  <si>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</si>
  <si>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</si>
  <si>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</si>
  <si>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</si>
  <si>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</si>
  <si>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</si>
  <si>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</si>
  <si>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</si>
  <si>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</si>
  <si>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</si>
  <si>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</si>
  <si>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</si>
  <si>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</si>
  <si>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</si>
  <si>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</si>
  <si>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</si>
  <si>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</si>
  <si>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</si>
  <si>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</si>
  <si>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</si>
  <si>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</si>
  <si>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</si>
  <si>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</si>
  <si>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</si>
  <si>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</si>
  <si>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</si>
  <si>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</si>
  <si>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</si>
  <si>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</si>
  <si>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</si>
  <si>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</si>
  <si>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</si>
  <si>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</si>
  <si>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</si>
  <si>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</si>
  <si>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</si>
  <si>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</si>
  <si>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</si>
  <si>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</si>
  <si>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</si>
  <si>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</si>
  <si>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</si>
  <si>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</si>
  <si>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</si>
  <si>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</si>
  <si>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</si>
  <si>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</si>
  <si>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</si>
  <si>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</si>
  <si>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</si>
  <si>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</si>
  <si>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</si>
  <si>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</si>
  <si>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</si>
  <si>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</si>
  <si>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</si>
  <si>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</si>
  <si>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</si>
  <si>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</si>
  <si>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</si>
  <si>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</si>
  <si>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</si>
  <si>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</si>
  <si>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</si>
  <si>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</si>
  <si>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</si>
  <si>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</si>
  <si>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</si>
  <si>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</si>
  <si>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</si>
  <si>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</si>
  <si>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</si>
  <si>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</si>
  <si>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</si>
  <si>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</si>
  <si>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</si>
  <si>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</si>
  <si>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</si>
  <si>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</si>
  <si>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</si>
  <si>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</si>
  <si>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</si>
  <si>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</si>
  <si>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</si>
  <si>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</si>
  <si>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</si>
  <si>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</si>
  <si>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</si>
  <si>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</si>
  <si>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</si>
  <si>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</si>
  <si>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</si>
  <si>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</si>
  <si>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</si>
  <si>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</si>
  <si>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</si>
  <si>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</si>
  <si>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</si>
  <si>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</si>
  <si>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</si>
  <si>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</si>
  <si>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</si>
  <si>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</si>
  <si>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</si>
  <si>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</si>
  <si>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</si>
  <si>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</si>
  <si>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</si>
  <si>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</si>
  <si>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</si>
  <si>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</si>
  <si>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</si>
  <si>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</si>
  <si>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</si>
  <si>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</si>
  <si>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</si>
  <si>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</si>
  <si>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</si>
  <si>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</si>
  <si>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</si>
  <si>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</si>
  <si>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</si>
  <si>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</si>
  <si>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</si>
  <si>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</si>
  <si>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</si>
  <si>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</si>
  <si>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</si>
  <si>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</si>
  <si>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</si>
  <si>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</si>
  <si>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</si>
  <si>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</si>
  <si>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</si>
  <si>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</si>
  <si>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</si>
  <si>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</si>
  <si>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</si>
  <si>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</si>
  <si>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</si>
  <si>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</si>
  <si>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</si>
  <si>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</si>
  <si>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</si>
  <si>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</si>
  <si>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</si>
  <si>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</si>
  <si>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</si>
  <si>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</si>
  <si>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</si>
  <si>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</si>
  <si>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</si>
  <si>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</si>
  <si>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</si>
  <si>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</si>
  <si>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</si>
  <si>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</si>
  <si>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</si>
  <si>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</si>
  <si>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</si>
  <si>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</si>
  <si>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</si>
  <si>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</si>
  <si>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</si>
  <si>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</si>
  <si>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</si>
  <si>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</si>
  <si>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</si>
  <si>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</si>
  <si>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</si>
  <si>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</si>
  <si>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</si>
  <si>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</si>
  <si>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</si>
  <si>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</si>
  <si>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</si>
  <si>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</si>
  <si>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</si>
  <si>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</si>
  <si>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</si>
  <si>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</si>
  <si>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</si>
  <si>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</si>
  <si>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</si>
  <si>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</si>
  <si>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</si>
  <si>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</si>
  <si>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</si>
  <si>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</si>
  <si>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</si>
  <si>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</si>
  <si>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</si>
  <si>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</si>
  <si>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</si>
  <si>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</si>
  <si>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</si>
  <si>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</si>
  <si>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</si>
  <si>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</si>
  <si>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</si>
  <si>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</si>
  <si>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</si>
  <si>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</si>
  <si>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</si>
  <si>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</si>
  <si>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</si>
  <si>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</si>
  <si>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</si>
  <si>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</si>
  <si>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</si>
  <si>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</si>
  <si>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</si>
  <si>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</si>
  <si>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</si>
  <si>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</si>
  <si>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</si>
  <si>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</si>
  <si>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</si>
  <si>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</si>
  <si>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</si>
  <si>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</si>
  <si>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</si>
  <si>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</si>
  <si>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</si>
  <si>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</si>
  <si>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</si>
  <si>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</si>
  <si>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</si>
  <si>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</si>
  <si>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</si>
  <si>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</si>
  <si>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</si>
  <si>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</si>
  <si>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</si>
  <si>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</si>
  <si>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</si>
  <si>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</si>
  <si>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</si>
  <si>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</si>
  <si>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</si>
  <si>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</si>
  <si>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</si>
  <si>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</si>
  <si>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</si>
  <si>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</si>
  <si>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</si>
  <si>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</si>
  <si>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</si>
  <si>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</si>
  <si>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</si>
  <si>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</si>
  <si>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</si>
  <si>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</si>
  <si>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</si>
  <si>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</si>
  <si>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</si>
  <si>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</si>
  <si>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</si>
  <si>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</si>
  <si>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</si>
  <si>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</si>
  <si>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</si>
  <si>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</si>
  <si>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</si>
  <si>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</si>
  <si>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</si>
  <si>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</si>
  <si>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</si>
  <si>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</si>
  <si>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</si>
  <si>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</si>
  <si>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</si>
  <si>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</si>
  <si>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</si>
  <si>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</si>
  <si>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</si>
  <si>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</si>
  <si>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</si>
  <si>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</si>
  <si>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</si>
  <si>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</si>
  <si>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</si>
  <si>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</si>
  <si>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</si>
  <si>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</si>
  <si>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</si>
  <si>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</si>
  <si>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</si>
  <si>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</si>
  <si>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</si>
  <si>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</si>
  <si>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</si>
  <si>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</si>
  <si>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</si>
  <si>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</si>
  <si>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</si>
  <si>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</si>
  <si>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</si>
  <si>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</si>
  <si>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</si>
  <si>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</si>
  <si>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</si>
  <si>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</si>
  <si>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</si>
  <si>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</si>
  <si>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</si>
  <si>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</si>
  <si>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</si>
  <si>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</si>
  <si>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</si>
  <si>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</si>
  <si>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</si>
  <si>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</si>
  <si>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</si>
  <si>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</si>
  <si>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</si>
  <si>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</si>
  <si>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</si>
  <si>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</si>
  <si>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</si>
  <si>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</si>
  <si>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</si>
  <si>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</si>
  <si>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</si>
  <si>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</si>
  <si>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</si>
  <si>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</si>
  <si>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</si>
  <si>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</si>
  <si>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</si>
  <si>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</si>
  <si>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</si>
  <si>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</si>
  <si>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</si>
  <si>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</si>
  <si>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</si>
  <si>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</si>
  <si>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</si>
  <si>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</si>
  <si>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</si>
  <si>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</si>
  <si>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</si>
  <si>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</si>
  <si>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</si>
  <si>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</si>
  <si>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</si>
  <si>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</si>
  <si>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</si>
  <si>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</si>
  <si>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</si>
  <si>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</si>
  <si>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</si>
  <si>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</si>
  <si>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</si>
  <si>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</si>
  <si>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</si>
  <si>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</si>
  <si>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</si>
  <si>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</si>
  <si>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</si>
  <si>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</si>
  <si>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</si>
  <si>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</si>
  <si>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</si>
  <si>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</si>
  <si>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</si>
  <si>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</si>
  <si>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</si>
  <si>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</si>
  <si>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</si>
  <si>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</si>
  <si>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</si>
  <si>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</si>
  <si>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</si>
  <si>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</si>
  <si>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</si>
  <si>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</si>
  <si>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</si>
  <si>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</si>
  <si>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</si>
  <si>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</si>
  <si>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</si>
  <si>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</si>
  <si>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</si>
  <si>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</si>
  <si>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</si>
  <si>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</si>
  <si>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</si>
  <si>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</si>
  <si>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</si>
  <si>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</si>
  <si>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</si>
  <si>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</si>
  <si>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</si>
  <si>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</si>
  <si>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</si>
  <si>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</si>
  <si>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</si>
  <si>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</si>
  <si>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</si>
  <si>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</si>
  <si>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</si>
  <si>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</si>
  <si>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</si>
  <si>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</si>
  <si>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</si>
  <si>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</si>
  <si>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</si>
  <si>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</si>
  <si>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</si>
  <si>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</si>
  <si>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</si>
  <si>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</si>
  <si>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</si>
  <si>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</si>
  <si>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</si>
  <si>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</si>
  <si>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</si>
  <si>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</si>
  <si>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</si>
  <si>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</si>
  <si>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</si>
  <si>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</si>
  <si>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</si>
  <si>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</si>
  <si>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</si>
  <si>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</si>
  <si>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</si>
  <si>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</si>
  <si>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</si>
  <si>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</si>
  <si>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</si>
  <si>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</si>
  <si>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</si>
  <si>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</si>
  <si>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</si>
  <si>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</si>
  <si>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</si>
  <si>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</si>
  <si>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</si>
  <si>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</si>
  <si>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</si>
  <si>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</si>
  <si>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</si>
  <si>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</si>
  <si>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</si>
  <si>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</si>
  <si>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</si>
  <si>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</si>
  <si>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</si>
  <si>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</si>
  <si>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</si>
  <si>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</si>
  <si>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</si>
  <si>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</si>
  <si>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</si>
  <si>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</si>
  <si>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</si>
  <si>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</si>
  <si>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</si>
  <si>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</si>
  <si>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</si>
  <si>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</si>
  <si>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</si>
  <si>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</si>
  <si>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</si>
  <si>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</si>
  <si>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</si>
  <si>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</si>
  <si>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</si>
  <si>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</si>
  <si>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</si>
  <si>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</si>
  <si>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</si>
  <si>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</si>
  <si>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</si>
  <si>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</si>
  <si>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</si>
  <si>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</si>
  <si>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</si>
  <si>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</si>
  <si>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</si>
  <si>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</si>
  <si>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</si>
  <si>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</si>
  <si>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</si>
  <si>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</si>
  <si>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</si>
  <si>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</si>
  <si>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</si>
  <si>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</si>
  <si>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</si>
  <si>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</si>
  <si>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</si>
  <si>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</si>
  <si>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</si>
  <si>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</si>
  <si>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</si>
  <si>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</si>
  <si>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</si>
  <si>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</si>
  <si>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</si>
  <si>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</si>
  <si>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</si>
  <si>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</si>
  <si>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</si>
  <si>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</si>
  <si>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</si>
  <si>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</si>
  <si>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</si>
  <si>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</si>
  <si>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</si>
  <si>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</si>
  <si>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</si>
  <si>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</si>
  <si>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</si>
  <si>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</si>
  <si>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</si>
  <si>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</si>
  <si>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</si>
  <si>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</si>
  <si>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</si>
  <si>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</si>
  <si>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</si>
  <si>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</si>
  <si>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</si>
  <si>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</si>
  <si>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</si>
  <si>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</si>
  <si>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</si>
  <si>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</si>
  <si>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</si>
  <si>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</si>
  <si>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</si>
  <si>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</si>
  <si>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</si>
  <si>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</si>
  <si>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</si>
  <si>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</si>
  <si>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</si>
  <si>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</si>
  <si>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</si>
  <si>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</si>
  <si>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</si>
  <si>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</si>
  <si>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</si>
  <si>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</si>
  <si>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</si>
  <si>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</si>
  <si>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</si>
  <si>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</si>
  <si>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</si>
  <si>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</si>
  <si>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</si>
  <si>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</si>
  <si>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</si>
  <si>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</si>
  <si>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</si>
  <si>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</si>
  <si>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</si>
  <si>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</si>
  <si>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</si>
  <si>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</si>
  <si>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</si>
  <si>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</si>
  <si>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</si>
  <si>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</si>
  <si>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</si>
  <si>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</si>
  <si>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</si>
  <si>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</si>
  <si>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</si>
  <si>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</si>
  <si>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</si>
  <si>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</si>
  <si>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</si>
  <si>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</si>
  <si>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</si>
  <si>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</si>
  <si>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</si>
  <si>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</si>
  <si>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</si>
  <si>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</si>
  <si>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</si>
  <si>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</si>
  <si>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</si>
  <si>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</si>
  <si>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</si>
  <si>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</si>
  <si>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</si>
  <si>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</si>
  <si>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</si>
  <si>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</si>
  <si>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</si>
  <si>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</si>
  <si>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</si>
  <si>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</si>
  <si>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</si>
  <si>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</si>
  <si>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</si>
  <si>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</si>
  <si>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</si>
  <si>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</si>
  <si>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</si>
  <si>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</si>
  <si>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</si>
  <si>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</si>
  <si>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</si>
  <si>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</si>
  <si>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</si>
  <si>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</si>
  <si>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</si>
  <si>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</si>
  <si>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</si>
  <si>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</si>
  <si>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</si>
  <si>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</si>
  <si>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</si>
  <si>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</si>
  <si>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</si>
  <si>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</si>
  <si>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</si>
  <si>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</si>
  <si>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</si>
  <si>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</si>
  <si>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</si>
  <si>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</si>
  <si>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</si>
  <si>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</si>
  <si>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</si>
  <si>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</si>
  <si>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</si>
  <si>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</si>
  <si>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</si>
  <si>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</si>
  <si>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</si>
  <si>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</si>
  <si>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</si>
  <si>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</si>
  <si>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</si>
  <si>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</si>
  <si>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</si>
  <si>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</si>
  <si>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</si>
  <si>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</si>
  <si>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</si>
  <si>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</si>
  <si>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</si>
  <si>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</si>
  <si>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</si>
  <si>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</si>
  <si>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</si>
  <si>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</si>
  <si>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</si>
  <si>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</si>
  <si>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</si>
  <si>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</si>
  <si>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</si>
  <si>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</si>
  <si>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</si>
  <si>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</si>
  <si>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</si>
  <si>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</si>
  <si>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</si>
  <si>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</si>
  <si>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</si>
  <si>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</si>
  <si>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</si>
  <si>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</si>
  <si>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</si>
  <si>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</si>
  <si>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</si>
  <si>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</si>
  <si>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</si>
  <si>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</si>
  <si>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</si>
  <si>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</si>
  <si>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</si>
  <si>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</si>
  <si>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</si>
  <si>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</si>
  <si>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</si>
  <si>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</si>
  <si>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</si>
  <si>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</si>
  <si>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</si>
  <si>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</si>
  <si>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</si>
  <si>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</si>
  <si>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</si>
  <si>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</si>
  <si>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</si>
  <si>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</si>
  <si>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</si>
  <si>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</si>
  <si>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</si>
  <si>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</si>
  <si>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</si>
  <si>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</si>
  <si>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</si>
  <si>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</si>
  <si>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</si>
  <si>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</si>
  <si>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</si>
  <si>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</si>
  <si>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</si>
  <si>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</si>
  <si>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</si>
  <si>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</si>
  <si>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</si>
  <si>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</si>
  <si>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</si>
  <si>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</si>
  <si>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</si>
  <si>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</si>
  <si>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</si>
  <si>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</si>
  <si>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</si>
  <si>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</si>
  <si>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</si>
  <si>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</si>
  <si>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</si>
  <si>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</si>
  <si>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</si>
  <si>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</si>
  <si>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</si>
  <si>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</si>
  <si>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</si>
  <si>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</si>
  <si>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</si>
  <si>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</si>
  <si>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</si>
  <si>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</si>
  <si>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</si>
  <si>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</si>
  <si>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</si>
  <si>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</si>
  <si>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</si>
  <si>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</si>
  <si>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</si>
  <si>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</si>
  <si>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</si>
  <si>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</si>
  <si>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</si>
  <si>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</si>
  <si>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</si>
  <si>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</si>
  <si>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</si>
  <si>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</si>
  <si>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</si>
  <si>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</si>
  <si>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</si>
  <si>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</si>
  <si>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</si>
  <si>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</si>
  <si>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</si>
  <si>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</si>
  <si>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</si>
  <si>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</si>
  <si>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</si>
  <si>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</si>
  <si>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</si>
  <si>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</si>
  <si>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</si>
  <si>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</si>
  <si>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</si>
  <si>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</si>
  <si>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</si>
  <si>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</si>
  <si>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</si>
  <si>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</si>
  <si>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</si>
  <si>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</si>
  <si>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</si>
  <si>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</si>
  <si>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</si>
  <si>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</si>
  <si>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</si>
  <si>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</si>
  <si>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</si>
  <si>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</si>
  <si>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</si>
  <si>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</si>
  <si>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</si>
  <si>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</si>
  <si>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</si>
  <si>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</si>
  <si>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</si>
  <si>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</si>
  <si>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</si>
  <si>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</si>
  <si>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</si>
  <si>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</si>
  <si>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</si>
  <si>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</si>
  <si>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</si>
  <si>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</si>
  <si>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</si>
  <si>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</si>
  <si>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</si>
  <si>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</si>
  <si>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</si>
  <si>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</si>
  <si>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</si>
  <si>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</si>
  <si>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</si>
  <si>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</si>
  <si>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</si>
  <si>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</si>
  <si>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</si>
  <si>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</si>
  <si>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</si>
  <si>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</si>
  <si>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</si>
  <si>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</si>
  <si>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</si>
  <si>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</si>
  <si>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</si>
  <si>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</si>
  <si>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</si>
  <si>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</si>
  <si>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</si>
  <si>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</si>
  <si>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</si>
  <si>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</si>
  <si>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</si>
  <si>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</si>
  <si>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</si>
  <si>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</si>
  <si>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</si>
  <si>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</si>
  <si>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</si>
  <si>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</si>
  <si>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</si>
  <si>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</si>
  <si>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</si>
  <si>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</si>
  <si>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</si>
  <si>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</si>
  <si>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</si>
  <si>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</si>
  <si>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</si>
  <si>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</si>
  <si>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</si>
  <si>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</si>
  <si>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</si>
  <si>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</si>
  <si>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</si>
  <si>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</si>
  <si>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</si>
  <si>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</si>
  <si>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</si>
  <si>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</si>
  <si>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</si>
  <si>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</si>
  <si>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</si>
  <si>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</si>
  <si>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</si>
  <si>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</si>
  <si>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</si>
  <si>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</si>
  <si>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</si>
  <si>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</si>
  <si>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</si>
  <si>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</si>
  <si>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</si>
  <si>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</si>
  <si>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</si>
  <si>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</si>
  <si>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</si>
  <si>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</si>
  <si>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</si>
  <si>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</si>
  <si>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</si>
  <si>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</si>
  <si>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</si>
  <si>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</si>
  <si>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</si>
  <si>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</si>
  <si>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</si>
  <si>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</si>
  <si>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</si>
  <si>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</si>
  <si>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</si>
  <si>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</si>
  <si>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</si>
  <si>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</si>
  <si>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</si>
  <si>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</si>
  <si>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</si>
  <si>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</si>
  <si>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</si>
  <si>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</si>
  <si>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</si>
  <si>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</si>
  <si>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</si>
  <si>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</si>
  <si>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</si>
  <si>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</si>
  <si>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</si>
  <si>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</si>
  <si>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</si>
  <si>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</si>
  <si>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</si>
  <si>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</si>
  <si>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</si>
  <si>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</si>
  <si>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</si>
  <si>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</si>
  <si>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</si>
  <si>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</si>
  <si>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</si>
  <si>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</si>
  <si>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</si>
  <si>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</si>
  <si>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</si>
  <si>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</si>
  <si>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</si>
  <si>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</si>
  <si>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</si>
  <si>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</si>
  <si>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</si>
  <si>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</si>
  <si>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</si>
  <si>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</si>
  <si>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</si>
  <si>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</si>
  <si>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</si>
  <si>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</si>
  <si>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</si>
  <si>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</si>
  <si>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</si>
  <si>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</si>
  <si>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</si>
  <si>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</si>
  <si>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</si>
  <si>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</si>
  <si>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</si>
  <si>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</si>
  <si>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</si>
  <si>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</si>
  <si>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</si>
  <si>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</si>
  <si>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</si>
  <si>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</si>
  <si>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</si>
  <si>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</si>
  <si>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</si>
  <si>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</si>
  <si>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</si>
  <si>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</si>
  <si>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</si>
  <si>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</si>
  <si>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</si>
  <si>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</si>
  <si>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</si>
  <si>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</si>
  <si>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</si>
  <si>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</si>
  <si>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</si>
  <si>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</si>
  <si>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</si>
  <si>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</si>
  <si>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</si>
  <si>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</si>
  <si>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</si>
  <si>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</si>
  <si>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</si>
  <si>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</si>
  <si>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</si>
  <si>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</si>
  <si>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</si>
  <si>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</si>
  <si>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</si>
  <si>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</si>
  <si>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</si>
  <si>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</si>
  <si>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</si>
  <si>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</si>
  <si>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</si>
  <si>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</si>
  <si>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</si>
  <si>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</si>
  <si>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</si>
  <si>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</si>
  <si>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</si>
  <si>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</si>
  <si>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</si>
  <si>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</si>
  <si>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</si>
  <si>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</si>
  <si>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</si>
  <si>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</si>
  <si>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</si>
  <si>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</si>
  <si>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</si>
  <si>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</si>
  <si>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</si>
  <si>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</si>
  <si>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</si>
  <si>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</si>
  <si>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</si>
  <si>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</si>
  <si>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</si>
  <si>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</si>
  <si>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</si>
  <si>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</si>
  <si>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</si>
  <si>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</si>
  <si>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</si>
  <si>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</si>
  <si>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</si>
  <si>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</si>
  <si>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</si>
  <si>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</si>
  <si>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</si>
  <si>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</si>
  <si>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</si>
  <si>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</si>
  <si>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</si>
  <si>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</si>
  <si>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</si>
  <si>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</si>
  <si>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</si>
  <si>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</si>
  <si>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</si>
  <si>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</si>
  <si>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</si>
  <si>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</si>
  <si>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</si>
  <si>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</si>
  <si>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</si>
  <si>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</si>
  <si>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</si>
  <si>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</si>
  <si>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</si>
  <si>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</si>
  <si>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</si>
  <si>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</si>
  <si>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</si>
  <si>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</si>
  <si>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</si>
  <si>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</si>
  <si>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</si>
  <si>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</si>
  <si>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</si>
  <si>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</si>
  <si>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</si>
  <si>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</si>
  <si>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</si>
  <si>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</si>
  <si>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</si>
  <si>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</si>
  <si>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</si>
  <si>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</si>
  <si>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</si>
  <si>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</si>
  <si>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</si>
  <si>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</si>
  <si>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</si>
  <si>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</si>
  <si>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</si>
  <si>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</si>
  <si>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</si>
  <si>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</si>
  <si>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</si>
  <si>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</si>
  <si>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</si>
  <si>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</si>
  <si>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</si>
  <si>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</si>
  <si>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</si>
  <si>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</si>
  <si>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</si>
  <si>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</si>
  <si>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</si>
  <si>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</si>
  <si>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</si>
  <si>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</si>
  <si>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</si>
  <si>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</si>
  <si>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</si>
  <si>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</si>
  <si>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</si>
  <si>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</si>
  <si>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</si>
  <si>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</si>
  <si>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</si>
  <si>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</si>
  <si>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</si>
  <si>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</si>
  <si>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</si>
  <si>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</si>
  <si>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</si>
  <si>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</si>
  <si>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</si>
  <si>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</si>
  <si>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</si>
  <si>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</si>
  <si>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</si>
  <si>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</si>
  <si>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</si>
  <si>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</si>
  <si>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</si>
  <si>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</si>
  <si>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</si>
  <si>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</si>
  <si>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</si>
  <si>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</si>
  <si>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</si>
  <si>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</si>
  <si>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</si>
  <si>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</si>
  <si>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</si>
  <si>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</si>
  <si>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</si>
  <si>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</si>
  <si>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</si>
  <si>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</si>
  <si>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</si>
  <si>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</si>
  <si>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</si>
  <si>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</si>
  <si>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</si>
  <si>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</si>
  <si>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</si>
  <si>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</si>
  <si>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</si>
  <si>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</si>
  <si>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</si>
  <si>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</si>
  <si>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</si>
  <si>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</si>
  <si>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</si>
  <si>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</si>
  <si>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</si>
  <si>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</si>
  <si>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</si>
  <si>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</si>
  <si>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</si>
  <si>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</si>
  <si>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</si>
  <si>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</si>
  <si>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</si>
  <si>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</si>
  <si>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</si>
  <si>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</si>
  <si>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</si>
  <si>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</si>
  <si>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</si>
  <si>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</si>
  <si>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</si>
  <si>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</si>
  <si>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</si>
  <si>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</si>
  <si>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</si>
  <si>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</si>
  <si>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</si>
  <si>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</si>
  <si>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</si>
  <si>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</si>
  <si>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</si>
  <si>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</si>
  <si>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</si>
  <si>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</si>
  <si>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</si>
  <si>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</si>
  <si>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</si>
  <si>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</si>
  <si>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</si>
  <si>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</si>
  <si>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</si>
  <si>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</si>
  <si>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</si>
  <si>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</si>
  <si>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</si>
  <si>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</si>
  <si>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</si>
  <si>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</si>
  <si>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</si>
  <si>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</si>
  <si>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</si>
  <si>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</si>
  <si>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</si>
  <si>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</si>
  <si>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</si>
  <si>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</si>
  <si>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</si>
  <si>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</si>
  <si>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</si>
  <si>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</si>
  <si>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</si>
  <si>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</si>
  <si>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</si>
  <si>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</si>
  <si>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</si>
  <si>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</si>
  <si>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</si>
  <si>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</si>
  <si>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</si>
  <si>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</si>
  <si>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</si>
  <si>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</si>
  <si>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</si>
  <si>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</si>
  <si>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</si>
  <si>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</si>
  <si>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</si>
  <si>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</si>
  <si>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</si>
  <si>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</si>
  <si>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</si>
  <si>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</si>
  <si>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</si>
  <si>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</si>
  <si>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</si>
  <si>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</si>
  <si>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</si>
  <si>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</si>
  <si>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</si>
  <si>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</si>
  <si>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</si>
  <si>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</si>
  <si>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</si>
  <si>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</si>
  <si>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</si>
  <si>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</si>
  <si>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</si>
  <si>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</si>
  <si>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</si>
  <si>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</si>
  <si>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</si>
  <si>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</si>
  <si>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</si>
  <si>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</si>
  <si>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</si>
  <si>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</si>
  <si>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</si>
  <si>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</si>
  <si>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</si>
  <si>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</si>
  <si>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</si>
  <si>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</si>
  <si>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</si>
  <si>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</si>
  <si>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</si>
  <si>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</si>
  <si>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</si>
  <si>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</si>
  <si>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</si>
  <si>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</si>
  <si>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</si>
  <si>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</si>
  <si>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</si>
  <si>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</si>
  <si>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</si>
  <si>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</si>
  <si>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</si>
  <si>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</si>
  <si>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</si>
  <si>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</si>
  <si>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</si>
  <si>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</si>
  <si>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</si>
  <si>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</si>
  <si>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</si>
  <si>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</si>
  <si>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</si>
  <si>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</si>
  <si>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</si>
  <si>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</si>
  <si>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</si>
  <si>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</si>
  <si>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</si>
  <si>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</si>
  <si>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</si>
  <si>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</si>
  <si>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</si>
  <si>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</si>
  <si>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</si>
  <si>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</si>
  <si>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</si>
  <si>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</si>
  <si>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</si>
  <si>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</si>
  <si>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</si>
  <si>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</si>
  <si>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</si>
  <si>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</si>
  <si>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</si>
  <si>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</si>
  <si>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</si>
  <si>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</si>
  <si>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</si>
  <si>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</si>
  <si>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</si>
  <si>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</si>
  <si>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</si>
  <si>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</si>
  <si>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</si>
  <si>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</si>
  <si>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</si>
  <si>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</si>
  <si>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</si>
  <si>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</si>
  <si>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</si>
  <si>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</si>
  <si>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</si>
  <si>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</si>
  <si>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</si>
  <si>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</si>
  <si>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</si>
  <si>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</si>
  <si>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</si>
  <si>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</si>
  <si>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</si>
  <si>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</si>
  <si>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</si>
  <si>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</si>
  <si>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</si>
  <si>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</si>
  <si>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</si>
  <si>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</si>
  <si>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</si>
  <si>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</si>
  <si>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</si>
  <si>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</si>
  <si>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</si>
  <si>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</si>
  <si>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</si>
  <si>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</si>
  <si>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</si>
  <si>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</si>
  <si>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</si>
  <si>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</si>
  <si>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</si>
  <si>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</si>
  <si>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</si>
  <si>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</si>
  <si>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</si>
  <si>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</si>
  <si>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</si>
  <si>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</si>
  <si>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</si>
  <si>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</si>
  <si>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</si>
  <si>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</si>
  <si>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</si>
  <si>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</si>
  <si>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</si>
  <si>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</si>
  <si>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</si>
  <si>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</si>
  <si>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</si>
  <si>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</si>
  <si>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</si>
  <si>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</si>
  <si>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</si>
  <si>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</si>
  <si>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</si>
  <si>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</si>
  <si>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</si>
  <si>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</si>
  <si>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</si>
  <si>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</si>
  <si>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</si>
  <si>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</si>
  <si>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</si>
  <si>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</si>
  <si>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</si>
  <si>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</si>
  <si>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</si>
  <si>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</si>
  <si>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</si>
  <si>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</si>
  <si>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</si>
  <si>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</si>
  <si>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</si>
  <si>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</si>
  <si>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</si>
  <si>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</si>
  <si>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</si>
  <si>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</si>
  <si>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</si>
  <si>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</si>
  <si>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</si>
  <si>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</si>
  <si>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</si>
  <si>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</si>
  <si>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</si>
  <si>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</si>
  <si>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</si>
  <si>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</si>
  <si>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</si>
  <si>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</si>
  <si>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</si>
  <si>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</si>
  <si>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</si>
  <si>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</si>
  <si>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</si>
  <si>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</si>
  <si>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</si>
  <si>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</si>
  <si>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</si>
  <si>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</si>
  <si>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</si>
  <si>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</si>
  <si>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</si>
  <si>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</si>
  <si>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</si>
  <si>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</si>
  <si>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</si>
  <si>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</si>
  <si>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</si>
  <si>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</si>
  <si>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</si>
  <si>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</si>
  <si>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</si>
  <si>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</si>
  <si>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</si>
  <si>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</si>
  <si>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</si>
  <si>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</si>
  <si>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</si>
  <si>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</si>
  <si>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</si>
  <si>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</si>
  <si>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</si>
  <si>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</si>
  <si>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</si>
  <si>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</si>
  <si>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</si>
  <si>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</si>
  <si>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</si>
  <si>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</si>
  <si>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</si>
  <si>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</si>
  <si>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</si>
  <si>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</si>
  <si>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</si>
  <si>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</si>
  <si>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</si>
  <si>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</si>
  <si>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</si>
  <si>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</si>
  <si>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</si>
  <si>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</si>
  <si>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</si>
  <si>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</si>
  <si>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</si>
  <si>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</si>
  <si>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</si>
  <si>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</si>
  <si>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</si>
  <si>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</si>
  <si>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</si>
  <si>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</si>
  <si>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</si>
  <si>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</si>
  <si>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</si>
  <si>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</si>
  <si>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</si>
  <si>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</si>
  <si>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</si>
  <si>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</si>
  <si>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</si>
  <si>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</si>
  <si>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</si>
  <si>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</si>
  <si>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</si>
  <si>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</si>
  <si>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</si>
  <si>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</si>
  <si>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</si>
  <si>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</si>
  <si>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</si>
  <si>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</si>
  <si>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</si>
  <si>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</si>
  <si>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</si>
  <si>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</si>
  <si>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</si>
  <si>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</si>
  <si>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</si>
  <si>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</si>
  <si>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</si>
  <si>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</si>
  <si>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</si>
  <si>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</si>
  <si>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</si>
  <si>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</si>
  <si>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</si>
  <si>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</si>
  <si>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</si>
  <si>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</si>
  <si>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</si>
  <si>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</si>
  <si>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</si>
  <si>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</si>
  <si>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</si>
  <si>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</si>
  <si>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</si>
  <si>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</si>
  <si>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</si>
  <si>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</si>
  <si>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</si>
  <si>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</si>
  <si>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</si>
  <si>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</si>
  <si>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</si>
  <si>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</si>
  <si>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</si>
  <si>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</si>
  <si>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</si>
  <si>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</si>
  <si>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</si>
  <si>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</si>
  <si>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</si>
  <si>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</si>
  <si>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</si>
  <si>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</si>
  <si>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</si>
  <si>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</si>
  <si>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</si>
  <si>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</si>
  <si>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</si>
  <si>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</si>
  <si>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</si>
  <si>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</si>
  <si>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</si>
  <si>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</si>
  <si>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</si>
  <si>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</si>
  <si>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</si>
  <si>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</si>
  <si>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</si>
  <si>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</si>
  <si>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</si>
  <si>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</si>
  <si>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</si>
  <si>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</si>
  <si>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</si>
  <si>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</si>
  <si>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</si>
  <si>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</si>
  <si>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</si>
  <si>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</si>
  <si>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</si>
  <si>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</si>
  <si>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</si>
  <si>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</si>
  <si>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</si>
  <si>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</si>
  <si>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</si>
  <si>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</si>
  <si>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</si>
  <si>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</si>
  <si>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</si>
  <si>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</si>
  <si>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</si>
  <si>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</si>
  <si>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</si>
  <si>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</si>
  <si>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</si>
  <si>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</si>
  <si>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</si>
  <si>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</si>
  <si>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</si>
  <si>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</si>
  <si>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</si>
  <si>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</si>
  <si>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</si>
  <si>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</si>
  <si>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</si>
  <si>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</si>
  <si>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</si>
  <si>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</si>
  <si>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</si>
  <si>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</si>
  <si>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</si>
  <si>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</si>
  <si>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</si>
  <si>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</si>
  <si>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</si>
  <si>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</si>
  <si>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</si>
  <si>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</si>
  <si>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</si>
  <si>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</si>
  <si>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</si>
  <si>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</si>
  <si>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</si>
  <si>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</si>
  <si>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</si>
  <si>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</si>
  <si>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</si>
  <si>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</si>
  <si>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</si>
  <si>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</si>
  <si>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</si>
  <si>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</si>
  <si>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</si>
  <si>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</si>
  <si>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</si>
  <si>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</si>
  <si>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</si>
  <si>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</si>
  <si>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</si>
  <si>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</si>
  <si>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</si>
  <si>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</si>
  <si>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</si>
  <si>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</si>
  <si>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</si>
  <si>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</si>
  <si>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</si>
  <si>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</si>
  <si>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</si>
  <si>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</si>
  <si>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</si>
  <si>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</si>
  <si>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</si>
  <si>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</si>
  <si>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</si>
  <si>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</si>
  <si>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</si>
  <si>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</si>
  <si>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</si>
  <si>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</si>
  <si>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</si>
  <si>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</si>
  <si>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</si>
  <si>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</si>
  <si>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</si>
  <si>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</si>
  <si>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</si>
  <si>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</si>
  <si>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</si>
  <si>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</si>
  <si>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</si>
  <si>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</si>
  <si>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</si>
  <si>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</si>
  <si>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</si>
  <si>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</si>
  <si>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</si>
  <si>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</si>
  <si>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</si>
  <si>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</si>
  <si>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</si>
  <si>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</si>
  <si>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</si>
  <si>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</si>
  <si>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</si>
  <si>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</si>
  <si>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</si>
  <si>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</si>
  <si>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</si>
  <si>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</si>
  <si>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</si>
  <si>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</si>
  <si>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</si>
  <si>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</si>
  <si>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</si>
  <si>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</si>
  <si>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</si>
  <si>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</si>
  <si>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</si>
  <si>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</si>
  <si>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</si>
  <si>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</si>
  <si>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</si>
  <si>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</si>
  <si>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</si>
  <si>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</si>
  <si>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</si>
  <si>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</si>
  <si>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</si>
  <si>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</si>
  <si>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</si>
  <si>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</si>
  <si>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</si>
  <si>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</si>
  <si>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</si>
  <si>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</si>
  <si>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</si>
  <si>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</si>
  <si>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</si>
  <si>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</si>
  <si>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</si>
  <si>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</si>
  <si>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</si>
  <si>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</si>
  <si>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</si>
  <si>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</si>
  <si>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</si>
  <si>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</si>
  <si>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</si>
  <si>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</si>
  <si>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</si>
  <si>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</si>
  <si>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</si>
  <si>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</si>
  <si>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</si>
  <si>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</si>
  <si>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</si>
  <si>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</si>
  <si>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</si>
  <si>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</si>
  <si>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</si>
  <si>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</si>
  <si>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</si>
  <si>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</si>
  <si>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</si>
  <si>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</si>
  <si>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</si>
  <si>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</si>
  <si>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</si>
  <si>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</si>
  <si>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</si>
  <si>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</si>
  <si>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</si>
  <si>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</si>
  <si>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</si>
  <si>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</si>
  <si>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</si>
  <si>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</si>
  <si>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</si>
  <si>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</si>
  <si>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</si>
  <si>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</si>
  <si>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</si>
  <si>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</si>
  <si>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</si>
  <si>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</si>
  <si>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</si>
  <si>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</si>
  <si>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</si>
  <si>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</si>
  <si>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</si>
  <si>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</si>
  <si>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</si>
  <si>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</si>
  <si>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</si>
  <si>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</si>
  <si>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</si>
  <si>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</si>
  <si>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</si>
  <si>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</si>
  <si>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</si>
  <si>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</si>
  <si>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</si>
  <si>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</si>
  <si>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</si>
  <si>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</si>
  <si>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</si>
  <si>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</si>
  <si>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</si>
  <si>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</si>
  <si>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</si>
  <si>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</si>
  <si>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</si>
  <si>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</si>
  <si>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</si>
  <si>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</si>
  <si>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</si>
  <si>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</si>
  <si>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</si>
  <si>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</si>
  <si>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</si>
  <si>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</si>
  <si>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</si>
  <si>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</si>
  <si>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</si>
  <si>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</si>
  <si>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</si>
  <si>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</si>
  <si>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</si>
  <si>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</si>
  <si>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</si>
  <si>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</si>
  <si>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</si>
  <si>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</si>
  <si>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</si>
  <si>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</si>
  <si>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</si>
  <si>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</si>
  <si>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</si>
  <si>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</si>
  <si>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</si>
  <si>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</si>
  <si>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</si>
  <si>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</si>
  <si>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</si>
  <si>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</si>
  <si>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</si>
  <si>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</si>
  <si>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</si>
  <si>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</si>
  <si>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</si>
  <si>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</si>
  <si>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</si>
  <si>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</si>
  <si>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</si>
  <si>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</si>
  <si>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</si>
  <si>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</si>
  <si>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</si>
  <si>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</si>
  <si>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</si>
  <si>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</si>
  <si>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</si>
  <si>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</si>
  <si>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</si>
  <si>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</si>
  <si>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</si>
  <si>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</si>
  <si>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</si>
  <si>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</si>
  <si>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</si>
  <si>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</si>
  <si>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</si>
  <si>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</si>
  <si>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</si>
  <si>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</si>
  <si>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</si>
  <si>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</si>
  <si>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</si>
  <si>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</si>
  <si>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</si>
  <si>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</si>
  <si>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</si>
  <si>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</si>
  <si>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</si>
  <si>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</si>
  <si>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</si>
  <si>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</si>
  <si>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</si>
  <si>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</si>
  <si>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</si>
  <si>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</si>
  <si>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</si>
  <si>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</si>
  <si>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</si>
  <si>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</si>
  <si>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</si>
  <si>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</si>
  <si>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</si>
  <si>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</si>
  <si>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</si>
  <si>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</si>
  <si>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</si>
  <si>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</si>
  <si>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</si>
  <si>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</si>
  <si>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</si>
  <si>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</si>
  <si>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</si>
  <si>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</si>
  <si>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</si>
  <si>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</si>
  <si>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</si>
  <si>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</si>
  <si>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</si>
  <si>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</si>
  <si>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</si>
  <si>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</si>
  <si>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</si>
  <si>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</si>
  <si>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</si>
  <si>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</si>
  <si>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</si>
  <si>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</si>
  <si>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</si>
  <si>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</si>
  <si>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</si>
  <si>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</si>
  <si>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</si>
  <si>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</si>
  <si>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</si>
  <si>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</si>
  <si>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</si>
  <si>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</si>
  <si>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</si>
  <si>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</si>
  <si>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</si>
  <si>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</si>
  <si>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</si>
  <si>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</si>
  <si>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</si>
  <si>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</si>
  <si>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</si>
  <si>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</si>
  <si>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</si>
  <si>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</si>
  <si>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</si>
  <si>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</si>
  <si>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</si>
  <si>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</si>
  <si>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</si>
  <si>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</si>
  <si>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</si>
  <si>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</si>
  <si>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</si>
  <si>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</si>
  <si>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</si>
  <si>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</si>
  <si>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</si>
  <si>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</si>
  <si>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</si>
  <si>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</si>
  <si>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</si>
  <si>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</si>
  <si>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</si>
  <si>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</si>
  <si>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</si>
  <si>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</si>
  <si>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</si>
  <si>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</si>
  <si>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</si>
  <si>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</si>
  <si>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</si>
  <si>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</si>
  <si>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</si>
  <si>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</si>
  <si>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</si>
  <si>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</si>
  <si>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</si>
  <si>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</si>
  <si>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</si>
  <si>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</si>
  <si>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</si>
  <si>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</si>
  <si>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</si>
  <si>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</si>
  <si>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</si>
  <si>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</si>
  <si>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</si>
  <si>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</si>
  <si>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</si>
  <si>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</si>
  <si>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</si>
  <si>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</si>
  <si>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</si>
  <si>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</si>
  <si>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</si>
  <si>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</si>
  <si>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</si>
  <si>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</si>
  <si>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</si>
  <si>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</si>
  <si>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</si>
  <si>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</si>
  <si>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</si>
  <si>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</si>
  <si>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</si>
  <si>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</si>
  <si>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</si>
  <si>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</si>
  <si>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</si>
  <si>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</si>
  <si>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</si>
  <si>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</si>
  <si>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</si>
  <si>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</si>
  <si>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</si>
  <si>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</si>
  <si>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</si>
  <si>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</si>
  <si>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</si>
  <si>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</si>
  <si>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</si>
  <si>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</si>
  <si>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</si>
  <si>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</si>
  <si>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</si>
  <si>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</si>
  <si>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</si>
  <si>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</si>
  <si>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</si>
  <si>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</si>
  <si>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</si>
  <si>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</si>
  <si>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</si>
  <si>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</si>
  <si>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</si>
  <si>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</si>
  <si>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</si>
  <si>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</si>
  <si>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</si>
  <si>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</si>
  <si>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</si>
  <si>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</si>
  <si>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</si>
  <si>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</si>
  <si>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</si>
  <si>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</si>
  <si>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</si>
  <si>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</si>
  <si>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</si>
  <si>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</si>
  <si>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</si>
  <si>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</si>
  <si>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</si>
  <si>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</si>
  <si>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</si>
  <si>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</si>
  <si>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</si>
  <si>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</si>
  <si>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</si>
  <si>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</si>
  <si>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</si>
  <si>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</si>
  <si>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</si>
  <si>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</si>
  <si>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</si>
  <si>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</si>
  <si>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</si>
  <si>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</si>
  <si>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</si>
  <si>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</si>
  <si>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</si>
  <si>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</si>
  <si>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</si>
  <si>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</si>
  <si>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</si>
  <si>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</si>
  <si>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</si>
  <si>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</si>
  <si>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</si>
  <si>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</si>
  <si>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</si>
  <si>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</si>
  <si>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</si>
  <si>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</si>
  <si>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</si>
  <si>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</si>
  <si>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</si>
  <si>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</si>
  <si>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</si>
  <si>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</si>
  <si>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</si>
  <si>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</si>
  <si>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</si>
  <si>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</si>
  <si>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</si>
  <si>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</si>
  <si>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</si>
  <si>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</si>
  <si>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</si>
  <si>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</si>
  <si>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</si>
  <si>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</si>
  <si>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</si>
  <si>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</si>
  <si>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</si>
  <si>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</si>
  <si>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</si>
  <si>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</si>
  <si>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</si>
  <si>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</si>
  <si>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</si>
  <si>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</si>
  <si>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</si>
  <si>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</si>
  <si>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</si>
  <si>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</si>
  <si>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</si>
  <si>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</si>
  <si>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</si>
  <si>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</si>
  <si>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</si>
  <si>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</si>
  <si>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</si>
  <si>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</si>
  <si>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</si>
  <si>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</si>
  <si>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</si>
  <si>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</si>
  <si>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</si>
  <si>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</si>
  <si>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</si>
  <si>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</si>
  <si>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</si>
  <si>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</si>
  <si>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</si>
  <si>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</si>
  <si>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</si>
  <si>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</si>
  <si>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</si>
  <si>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</si>
  <si>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</si>
  <si>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</si>
  <si>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</si>
  <si>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</si>
  <si>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</si>
  <si>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</si>
  <si>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</si>
  <si>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</si>
  <si>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</si>
  <si>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</si>
  <si>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</si>
  <si>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</si>
  <si>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</si>
  <si>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</si>
  <si>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</si>
  <si>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</si>
  <si>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</si>
  <si>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</si>
  <si>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</si>
  <si>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</si>
  <si>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</si>
  <si>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</si>
  <si>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</si>
  <si>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</si>
  <si>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</si>
  <si>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</si>
  <si>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</si>
  <si>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</si>
  <si>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</si>
  <si>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</si>
  <si>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</si>
  <si>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</si>
  <si>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</si>
  <si>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</si>
  <si>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</si>
  <si>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</si>
  <si>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</si>
  <si>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</si>
  <si>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</si>
  <si>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</si>
  <si>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</si>
  <si>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</si>
  <si>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</si>
  <si>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</si>
  <si>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</si>
  <si>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</si>
  <si>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</si>
  <si>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</si>
  <si>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</si>
  <si>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</si>
  <si>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</si>
  <si>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</si>
  <si>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</si>
  <si>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</si>
  <si>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</si>
  <si>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</si>
  <si>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</si>
  <si>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</si>
  <si>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</si>
  <si>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</si>
  <si>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</si>
  <si>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</si>
  <si>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</si>
  <si>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</si>
  <si>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</si>
  <si>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</si>
  <si>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</si>
  <si>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</si>
  <si>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</si>
  <si>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</si>
  <si>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</si>
  <si>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</si>
  <si>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</si>
  <si>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</si>
  <si>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</si>
  <si>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</si>
  <si>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</si>
  <si>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</si>
  <si>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</si>
  <si>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</si>
  <si>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</si>
  <si>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</si>
  <si>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</si>
  <si>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</si>
  <si>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</si>
  <si>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</si>
  <si>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</si>
  <si>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</si>
  <si>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</si>
  <si>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</si>
  <si>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</si>
  <si>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</si>
  <si>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</si>
  <si>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</si>
  <si>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</si>
  <si>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</si>
  <si>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</si>
  <si>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</si>
  <si>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</si>
  <si>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</si>
  <si>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</si>
  <si>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</si>
  <si>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</si>
  <si>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</si>
  <si>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</si>
  <si>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</si>
  <si>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</si>
  <si>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</si>
  <si>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</si>
  <si>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</si>
  <si>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</si>
  <si>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</si>
  <si>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</si>
  <si>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</si>
  <si>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</si>
  <si>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</si>
  <si>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</si>
  <si>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</si>
  <si>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</si>
  <si>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</si>
  <si>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</si>
  <si>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</si>
  <si>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</si>
  <si>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</si>
  <si>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</si>
  <si>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</si>
  <si>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</si>
  <si>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</si>
  <si>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</si>
  <si>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</si>
  <si>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</si>
  <si>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</si>
  <si>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</si>
  <si>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</si>
  <si>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</si>
  <si>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</si>
  <si>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</si>
  <si>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</si>
  <si>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</si>
  <si>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</si>
  <si>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</si>
  <si>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</si>
  <si>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</si>
  <si>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</si>
  <si>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</si>
  <si>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</si>
  <si>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</si>
  <si>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</si>
  <si>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</si>
  <si>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</si>
  <si>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</si>
  <si>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</si>
  <si>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</si>
  <si>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</si>
  <si>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</si>
  <si>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</si>
  <si>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</si>
  <si>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</si>
  <si>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</si>
  <si>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</si>
  <si>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</si>
  <si>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</si>
  <si>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</si>
  <si>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</si>
  <si>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</si>
  <si>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</si>
  <si>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</si>
  <si>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</si>
  <si>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</si>
  <si>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</si>
  <si>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</si>
  <si>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</si>
  <si>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</si>
  <si>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</si>
  <si>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</si>
  <si>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</si>
  <si>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</si>
  <si>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</si>
  <si>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</si>
  <si>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</si>
  <si>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</si>
  <si>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</si>
  <si>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</si>
  <si>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</si>
  <si>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</si>
  <si>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</si>
  <si>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</si>
  <si>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</si>
  <si>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</si>
  <si>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</si>
  <si>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</si>
  <si>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</si>
  <si>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</si>
  <si>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</si>
  <si>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</si>
  <si>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</si>
  <si>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</si>
  <si>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</si>
  <si>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</si>
  <si>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</si>
  <si>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</si>
  <si>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</si>
  <si>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</si>
  <si>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</si>
  <si>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</si>
  <si>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</si>
  <si>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</si>
  <si>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</si>
  <si>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</si>
  <si>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</si>
  <si>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</si>
  <si>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</si>
  <si>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</si>
  <si>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</si>
  <si>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</si>
  <si>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</si>
  <si>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</si>
  <si>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</si>
  <si>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</si>
  <si>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</si>
  <si>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</si>
  <si>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</si>
  <si>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</si>
  <si>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</si>
  <si>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</si>
  <si>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</si>
  <si>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</si>
  <si>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</si>
  <si>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</si>
  <si>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</si>
  <si>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</si>
  <si>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</si>
  <si>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</si>
  <si>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</si>
  <si>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</si>
  <si>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</si>
  <si>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</si>
  <si>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</si>
  <si>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</si>
  <si>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</si>
  <si>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</si>
  <si>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</si>
  <si>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</si>
  <si>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</si>
  <si>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</si>
  <si>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</si>
  <si>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</si>
  <si>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</si>
  <si>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</si>
  <si>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</si>
  <si>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</si>
  <si>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</si>
  <si>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</si>
  <si>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</si>
  <si>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</si>
  <si>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</si>
  <si>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</si>
  <si>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</si>
  <si>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</si>
  <si>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</si>
  <si>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</si>
  <si>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</si>
  <si>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</si>
  <si>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</si>
  <si>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</si>
  <si>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</si>
  <si>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</si>
  <si>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</si>
  <si>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</si>
  <si>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</si>
  <si>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</si>
  <si>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</si>
  <si>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</si>
  <si>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</si>
  <si>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</si>
  <si>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</si>
  <si>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</si>
  <si>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</si>
  <si>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</si>
  <si>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</si>
  <si>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</si>
  <si>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</si>
  <si>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</si>
  <si>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</si>
  <si>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</si>
  <si>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</si>
  <si>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</si>
  <si>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</si>
  <si>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</si>
  <si>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</si>
  <si>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</si>
  <si>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</si>
  <si>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</si>
  <si>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</si>
  <si>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</si>
  <si>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</si>
  <si>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</si>
  <si>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</si>
  <si>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</si>
  <si>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</si>
  <si>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</si>
  <si>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</si>
  <si>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</si>
  <si>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</si>
  <si>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</si>
  <si>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</si>
  <si>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</si>
  <si>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</si>
  <si>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</si>
  <si>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</si>
  <si>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</si>
  <si>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</si>
  <si>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</si>
  <si>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</si>
  <si>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</si>
  <si>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</si>
  <si>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</si>
  <si>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</si>
  <si>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</si>
  <si>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</si>
  <si>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</si>
  <si>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</si>
  <si>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</si>
  <si>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</si>
  <si>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</si>
  <si>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</si>
  <si>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</si>
  <si>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</si>
  <si>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</si>
  <si>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</si>
  <si>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</si>
  <si>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</si>
  <si>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</si>
  <si>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</si>
  <si>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</si>
  <si>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</si>
  <si>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</si>
  <si>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</si>
  <si>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</si>
  <si>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</si>
  <si>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</si>
  <si>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</si>
  <si>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</si>
  <si>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</si>
  <si>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</si>
  <si>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</si>
  <si>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</si>
  <si>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</si>
  <si>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</si>
  <si>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</si>
  <si>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</si>
  <si>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</si>
  <si>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</si>
  <si>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</si>
  <si>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</si>
  <si>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</si>
  <si>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</si>
  <si>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</si>
  <si>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</si>
  <si>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</si>
  <si>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</si>
  <si>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</si>
  <si>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</si>
  <si>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</si>
  <si>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</si>
  <si>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</si>
  <si>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</si>
  <si>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</si>
  <si>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</si>
  <si>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</si>
  <si>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</si>
  <si>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</si>
  <si>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</si>
  <si>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</si>
  <si>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</si>
  <si>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</si>
  <si>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</si>
  <si>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</si>
  <si>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</si>
  <si>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</si>
  <si>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</si>
  <si>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</si>
  <si>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</si>
  <si>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</si>
  <si>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</si>
  <si>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</si>
  <si>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</si>
  <si>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</si>
  <si>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</si>
  <si>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</si>
  <si>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</si>
  <si>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</si>
  <si>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</si>
  <si>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</si>
  <si>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</si>
  <si>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</si>
  <si>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</si>
  <si>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</si>
  <si>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</si>
  <si>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</si>
  <si>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</si>
  <si>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</si>
  <si>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</si>
  <si>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</si>
  <si>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</si>
  <si>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</si>
  <si>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</si>
  <si>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</si>
  <si>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</si>
  <si>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</si>
  <si>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</si>
  <si>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</si>
  <si>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</si>
  <si>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</si>
  <si>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</si>
  <si>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</si>
  <si>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</si>
  <si>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</si>
  <si>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</si>
  <si>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</si>
  <si>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</si>
  <si>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</si>
  <si>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</si>
  <si>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</si>
  <si>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</si>
  <si>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</si>
  <si>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</si>
  <si>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</si>
  <si>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</si>
  <si>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</si>
  <si>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</si>
  <si>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</si>
  <si>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</si>
  <si>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</si>
  <si>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</si>
  <si>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</si>
  <si>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</si>
  <si>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</si>
  <si>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</si>
  <si>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</si>
  <si>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</si>
  <si>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</si>
  <si>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</si>
  <si>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</si>
  <si>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</si>
  <si>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</si>
  <si>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</si>
  <si>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</si>
  <si>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</si>
  <si>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</si>
  <si>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</si>
  <si>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</si>
  <si>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</si>
  <si>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</si>
  <si>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</si>
  <si>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</si>
  <si>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</si>
  <si>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</si>
  <si>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</si>
  <si>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</si>
  <si>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</si>
  <si>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</si>
  <si>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</si>
  <si>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</si>
  <si>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</si>
  <si>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</si>
  <si>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</si>
  <si>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</si>
  <si>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</si>
  <si>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</si>
  <si>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</si>
  <si>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</si>
  <si>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</si>
  <si>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</si>
  <si>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</si>
  <si>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</si>
  <si>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</si>
  <si>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</si>
  <si>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</si>
  <si>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</si>
  <si>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</si>
  <si>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</si>
  <si>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</si>
  <si>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</si>
  <si>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</si>
  <si>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</si>
  <si>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</si>
  <si>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</si>
  <si>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</si>
  <si>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</si>
  <si>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</si>
  <si>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</si>
  <si>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</si>
  <si>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</si>
  <si>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</si>
  <si>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</si>
  <si>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</si>
  <si>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</si>
  <si>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</si>
  <si>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</si>
  <si>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</si>
  <si>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</si>
  <si>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</si>
  <si>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</si>
  <si>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</si>
  <si>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</si>
  <si>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</si>
  <si>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</si>
  <si>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</si>
  <si>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</si>
  <si>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</si>
  <si>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</si>
  <si>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</si>
  <si>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</si>
  <si>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</si>
  <si>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</si>
  <si>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</si>
  <si>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</si>
  <si>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</si>
  <si>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</si>
  <si>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</si>
  <si>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</si>
  <si>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</si>
  <si>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</si>
  <si>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</si>
  <si>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</si>
  <si>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</si>
  <si>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</si>
  <si>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</si>
  <si>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</si>
  <si>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</si>
  <si>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</si>
  <si>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</si>
  <si>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</si>
  <si>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</si>
  <si>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</si>
  <si>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</si>
  <si>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</si>
  <si>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</si>
  <si>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</si>
  <si>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</si>
  <si>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</si>
  <si>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</si>
  <si>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</si>
  <si>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</si>
  <si>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</si>
  <si>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</si>
  <si>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</si>
  <si>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</si>
  <si>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</si>
  <si>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</si>
  <si>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</si>
  <si>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</si>
  <si>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</si>
  <si>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</si>
  <si>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</si>
  <si>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</si>
  <si>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</si>
  <si>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</si>
  <si>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</si>
  <si>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</si>
  <si>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</si>
  <si>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</si>
  <si>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</si>
  <si>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</si>
  <si>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</si>
  <si>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</si>
  <si>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</si>
  <si>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</si>
  <si>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</si>
  <si>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</si>
  <si>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</si>
  <si>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</si>
  <si>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</si>
  <si>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</si>
  <si>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</si>
  <si>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</si>
  <si>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</si>
  <si>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</si>
  <si>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</si>
  <si>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</si>
  <si>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</si>
  <si>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</si>
  <si>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</si>
  <si>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</si>
  <si>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</si>
  <si>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</si>
  <si>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</si>
  <si>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</si>
  <si>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</si>
  <si>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</si>
  <si>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</si>
  <si>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</si>
  <si>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</si>
  <si>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</si>
  <si>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</si>
  <si>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</si>
  <si>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</si>
  <si>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</si>
  <si>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</si>
  <si>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</si>
  <si>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</si>
  <si>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</si>
  <si>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</si>
  <si>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</si>
  <si>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</si>
  <si>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</si>
  <si>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</si>
  <si>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</si>
  <si>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</si>
  <si>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</si>
  <si>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</si>
  <si>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</si>
  <si>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</si>
  <si>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</si>
  <si>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</si>
  <si>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</si>
  <si>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</si>
  <si>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</si>
  <si>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</si>
  <si>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</si>
  <si>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</si>
  <si>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</si>
  <si>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</si>
  <si>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</si>
  <si>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</si>
  <si>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</si>
  <si>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</si>
  <si>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</si>
  <si>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</si>
  <si>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</si>
  <si>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</si>
  <si>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</si>
  <si>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</si>
  <si>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</si>
  <si>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</si>
  <si>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</si>
  <si>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</si>
  <si>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</si>
  <si>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</si>
  <si>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</si>
  <si>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</si>
  <si>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</si>
  <si>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</si>
  <si>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</si>
  <si>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</si>
  <si>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</si>
  <si>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</si>
  <si>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</si>
  <si>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</si>
  <si>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</si>
  <si>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</si>
  <si>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</si>
  <si>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</si>
  <si>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</si>
  <si>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</si>
  <si>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</si>
  <si>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</si>
  <si>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</si>
  <si>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</si>
  <si>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</si>
  <si>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</si>
  <si>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</si>
  <si>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</si>
  <si>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</si>
  <si>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</si>
  <si>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</si>
  <si>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</si>
  <si>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</si>
  <si>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</si>
  <si>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</si>
  <si>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</si>
  <si>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</si>
  <si>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</si>
  <si>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</si>
  <si>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</si>
  <si>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</si>
  <si>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</si>
  <si>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</si>
  <si>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</si>
  <si>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</si>
  <si>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</si>
  <si>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</si>
  <si>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</si>
  <si>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</si>
  <si>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</si>
  <si>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</si>
  <si>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</si>
  <si>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</si>
  <si>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</si>
  <si>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</si>
  <si>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</si>
  <si>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</si>
  <si>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</si>
  <si>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</si>
  <si>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</si>
  <si>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</si>
  <si>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</si>
  <si>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</si>
  <si>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</si>
  <si>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</si>
  <si>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</si>
  <si>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</si>
  <si>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</si>
  <si>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</si>
  <si>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</si>
  <si>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</si>
  <si>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</si>
  <si>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</si>
  <si>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</si>
  <si>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</si>
  <si>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</si>
  <si>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</si>
  <si>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</si>
  <si>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</si>
  <si>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</si>
  <si>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</si>
  <si>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</si>
  <si>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</si>
  <si>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</si>
  <si>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</si>
  <si>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</si>
  <si>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</si>
  <si>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</si>
  <si>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</si>
  <si>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</si>
  <si>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</si>
  <si>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</si>
  <si>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</si>
  <si>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</si>
  <si>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</si>
  <si>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</si>
  <si>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</si>
  <si>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</si>
  <si>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</si>
  <si>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</si>
  <si>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</si>
  <si>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</si>
  <si>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</si>
  <si>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</si>
  <si>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</si>
  <si>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</si>
  <si>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</si>
  <si>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</si>
  <si>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</si>
  <si>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</si>
  <si>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</si>
  <si>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</si>
  <si>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</si>
  <si>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</si>
  <si>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</si>
  <si>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</si>
  <si>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</si>
  <si>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</si>
  <si>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</si>
  <si>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</si>
  <si>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</si>
  <si>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</si>
  <si>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</si>
  <si>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</si>
  <si>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</si>
  <si>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</si>
  <si>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</si>
  <si>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</si>
  <si>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</si>
  <si>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</si>
  <si>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</si>
  <si>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</si>
  <si>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</si>
  <si>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</si>
  <si>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</si>
  <si>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</si>
  <si>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</si>
  <si>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</si>
  <si>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</si>
  <si>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</si>
  <si>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</si>
  <si>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</si>
  <si>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</si>
  <si>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</si>
  <si>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</si>
  <si>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</si>
  <si>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</si>
  <si>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</si>
  <si>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</si>
  <si>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</si>
  <si>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</si>
  <si>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</si>
  <si>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</si>
  <si>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</si>
  <si>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</si>
  <si>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</si>
  <si>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</si>
  <si>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</si>
  <si>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</si>
  <si>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</si>
  <si>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</si>
  <si>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</si>
  <si>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</si>
  <si>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</si>
  <si>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</si>
  <si>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</si>
  <si>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</si>
  <si>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</si>
  <si>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</si>
  <si>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</si>
  <si>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</si>
  <si>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</si>
  <si>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</si>
  <si>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</si>
  <si>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</si>
  <si>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</si>
  <si>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</si>
  <si>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</si>
  <si>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</si>
  <si>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</si>
  <si>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</si>
  <si>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</si>
  <si>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</si>
  <si>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</si>
  <si>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</si>
  <si>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</si>
  <si>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</si>
  <si>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</si>
  <si>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</si>
  <si>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</si>
  <si>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</si>
  <si>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</si>
  <si>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</si>
  <si>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</si>
  <si>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</si>
  <si>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</si>
  <si>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</si>
  <si>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</si>
  <si>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</si>
  <si>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</si>
  <si>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</si>
  <si>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</si>
  <si>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</si>
  <si>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</si>
  <si>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</si>
  <si>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</si>
  <si>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</si>
  <si>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</si>
  <si>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</si>
  <si>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</si>
  <si>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</si>
  <si>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</si>
  <si>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</si>
  <si>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</si>
  <si>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</si>
  <si>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</si>
  <si>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</si>
  <si>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</si>
  <si>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</si>
  <si>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</si>
  <si>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</si>
  <si>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</si>
  <si>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</si>
  <si>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</si>
  <si>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</si>
  <si>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</si>
  <si>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</si>
  <si>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</si>
  <si>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</si>
  <si>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</si>
  <si>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</si>
  <si>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</si>
  <si>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</si>
  <si>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</si>
  <si>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</si>
  <si>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</si>
  <si>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</si>
  <si>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</si>
  <si>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</si>
  <si>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</si>
  <si>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</si>
  <si>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</si>
  <si>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</si>
  <si>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</si>
  <si>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</si>
  <si>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</si>
  <si>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</si>
  <si>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</si>
  <si>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</si>
  <si>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</si>
  <si>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</si>
  <si>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</si>
  <si>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</si>
  <si>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</si>
  <si>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</si>
  <si>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</si>
  <si>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</si>
  <si>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</si>
  <si>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</si>
  <si>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</si>
  <si>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</si>
  <si>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</si>
  <si>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</si>
  <si>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</si>
  <si>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</si>
  <si>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</si>
  <si>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</si>
  <si>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</si>
  <si>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</si>
  <si>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</si>
  <si>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</si>
  <si>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</si>
  <si>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</si>
  <si>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</si>
  <si>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</si>
  <si>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</si>
  <si>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</si>
  <si>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</si>
  <si>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</si>
  <si>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</si>
  <si>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</si>
  <si>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</si>
  <si>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</si>
  <si>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</si>
  <si>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</si>
  <si>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</si>
  <si>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</si>
  <si>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</si>
  <si>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</si>
  <si>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</si>
  <si>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</si>
  <si>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</si>
  <si>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</si>
  <si>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</si>
  <si>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</si>
  <si>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</si>
  <si>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</si>
  <si>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</si>
  <si>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</si>
  <si>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</si>
  <si>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</si>
  <si>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</si>
  <si>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</si>
  <si>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</si>
  <si>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</si>
  <si>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</si>
  <si>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</si>
  <si>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</si>
  <si>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</si>
  <si>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</si>
  <si>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</si>
  <si>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</si>
  <si>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</si>
  <si>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</si>
  <si>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</si>
  <si>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</si>
  <si>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</si>
  <si>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</si>
  <si>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</si>
  <si>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</si>
  <si>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</si>
  <si>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</si>
  <si>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</si>
  <si>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</si>
  <si>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</si>
  <si>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</si>
  <si>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</si>
  <si>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</si>
  <si>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</si>
  <si>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</si>
  <si>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</si>
  <si>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</si>
  <si>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</si>
  <si>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</si>
  <si>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</si>
  <si>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</si>
  <si>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</si>
  <si>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</si>
  <si>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</si>
  <si>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</si>
  <si>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</si>
  <si>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</si>
  <si>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</si>
  <si>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</si>
  <si>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</si>
  <si>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</si>
  <si>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</si>
  <si>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</si>
  <si>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</si>
  <si>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</si>
  <si>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</si>
  <si>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</si>
  <si>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</si>
  <si>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</si>
  <si>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</si>
  <si>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</si>
  <si>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</si>
  <si>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</si>
  <si>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</si>
  <si>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</si>
  <si>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</si>
  <si>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</si>
  <si>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</si>
  <si>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</si>
  <si>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</si>
  <si>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</si>
  <si>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</si>
  <si>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</si>
  <si>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</si>
  <si>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</si>
  <si>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</si>
  <si>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</si>
  <si>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</si>
  <si>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</si>
  <si>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</si>
  <si>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</si>
  <si>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</si>
  <si>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</si>
  <si>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</si>
  <si>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</si>
  <si>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</si>
  <si>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</si>
  <si>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</si>
  <si>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</si>
  <si>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</si>
  <si>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</si>
  <si>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</si>
  <si>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</si>
  <si>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</si>
  <si>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</si>
  <si>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</si>
  <si>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</si>
  <si>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</si>
  <si>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</si>
  <si>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</si>
  <si>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</si>
  <si>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</si>
  <si>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</si>
  <si>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</si>
  <si>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</si>
  <si>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</si>
  <si>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</si>
  <si>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</si>
  <si>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</si>
  <si>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</si>
  <si>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</si>
  <si>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</si>
  <si>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</si>
  <si>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</si>
  <si>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</si>
  <si>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</si>
  <si>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</si>
  <si>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</si>
  <si>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</si>
  <si>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</si>
  <si>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</si>
  <si>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</si>
  <si>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</si>
  <si>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</si>
  <si>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</si>
  <si>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</si>
  <si>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</si>
  <si>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</si>
  <si>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</si>
  <si>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</si>
  <si>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</si>
  <si>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</si>
  <si>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</si>
  <si>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</si>
  <si>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</si>
  <si>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</si>
  <si>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</si>
  <si>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</si>
  <si>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</si>
  <si>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</si>
  <si>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</si>
  <si>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</si>
  <si>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</si>
  <si>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</si>
  <si>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</si>
  <si>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</si>
  <si>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</si>
  <si>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</si>
  <si>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</si>
  <si>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</si>
  <si>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</si>
  <si>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</si>
  <si>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</si>
  <si>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</si>
  <si>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</si>
  <si>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</si>
  <si>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</si>
  <si>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</si>
  <si>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</si>
  <si>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</si>
  <si>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</si>
  <si>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</si>
  <si>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</si>
  <si>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</si>
  <si>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</si>
  <si>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</si>
  <si>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</si>
  <si>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</si>
  <si>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</si>
  <si>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</si>
  <si>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</si>
  <si>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</si>
  <si>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</si>
  <si>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</si>
  <si>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</si>
  <si>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</si>
  <si>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</si>
  <si>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</si>
  <si>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</si>
  <si>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</si>
  <si>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</si>
  <si>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</si>
  <si>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</si>
  <si>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</si>
  <si>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</si>
  <si>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</si>
  <si>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</si>
  <si>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</si>
  <si>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</si>
  <si>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</si>
  <si>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</si>
  <si>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</si>
  <si>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</si>
  <si>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</si>
  <si>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</si>
  <si>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</si>
  <si>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</si>
  <si>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</si>
  <si>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</si>
  <si>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</si>
  <si>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</si>
  <si>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</si>
  <si>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</si>
  <si>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</si>
  <si>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</si>
  <si>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</si>
  <si>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</si>
  <si>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</si>
  <si>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</si>
  <si>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</si>
  <si>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</si>
  <si>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</si>
  <si>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</si>
  <si>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</si>
  <si>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</si>
  <si>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</si>
  <si>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</si>
  <si>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</si>
  <si>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</si>
  <si>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</si>
  <si>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</si>
  <si>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</si>
  <si>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</si>
  <si>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</si>
  <si>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</si>
  <si>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</si>
  <si>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</si>
  <si>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</si>
  <si>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</si>
  <si>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</si>
  <si>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</si>
  <si>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</si>
  <si>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</si>
  <si>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</si>
  <si>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</si>
  <si>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</si>
  <si>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</si>
  <si>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</si>
  <si>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</si>
  <si>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</si>
  <si>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</si>
  <si>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</si>
  <si>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</si>
  <si>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</si>
  <si>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</si>
  <si>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</si>
  <si>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</si>
  <si>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</si>
  <si>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</si>
  <si>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</si>
  <si>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</si>
  <si>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</si>
  <si>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</si>
  <si>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</si>
  <si>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</si>
  <si>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</si>
  <si>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</si>
  <si>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</si>
  <si>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</si>
  <si>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</si>
  <si>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</si>
  <si>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</si>
  <si>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</si>
  <si>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</si>
  <si>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</si>
  <si>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</si>
  <si>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</si>
  <si>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</si>
  <si>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</si>
  <si>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</si>
  <si>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</si>
  <si>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</si>
  <si>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</si>
  <si>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</si>
  <si>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</si>
  <si>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</si>
  <si>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</si>
  <si>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</si>
  <si>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</si>
  <si>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</si>
  <si>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</si>
  <si>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</si>
  <si>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</si>
  <si>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</si>
  <si>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</si>
  <si>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</si>
  <si>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</si>
  <si>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</si>
  <si>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</si>
  <si>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</si>
  <si>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</si>
  <si>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</si>
  <si>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</si>
  <si>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</si>
  <si>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</si>
  <si>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</si>
  <si>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</si>
  <si>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</si>
  <si>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</si>
  <si>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</si>
  <si>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</si>
  <si>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</si>
  <si>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</si>
  <si>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</si>
  <si>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</si>
  <si>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</si>
  <si>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</si>
  <si>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</si>
  <si>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</si>
  <si>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</si>
  <si>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</si>
  <si>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</si>
  <si>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</si>
  <si>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</si>
  <si>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</si>
  <si>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</si>
  <si>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</si>
  <si>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</si>
  <si>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</si>
  <si>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</si>
  <si>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</si>
  <si>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</si>
  <si>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</si>
  <si>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</si>
  <si>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</si>
  <si>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</si>
  <si>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</si>
  <si>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</si>
  <si>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</si>
  <si>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</si>
  <si>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</si>
  <si>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</si>
  <si>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</si>
  <si>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</si>
  <si>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</si>
  <si>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</si>
  <si>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</si>
  <si>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</si>
  <si>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</si>
  <si>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</si>
  <si>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</si>
  <si>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</si>
  <si>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</si>
  <si>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</si>
  <si>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</si>
  <si>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</si>
  <si>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</si>
  <si>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</si>
  <si>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</si>
  <si>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</si>
  <si>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</si>
  <si>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</si>
  <si>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</si>
  <si>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</si>
  <si>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</si>
  <si>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</si>
  <si>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</si>
  <si>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</si>
  <si>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</si>
  <si>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</si>
  <si>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</si>
  <si>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</si>
  <si>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</si>
  <si>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</si>
  <si>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</si>
  <si>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</si>
  <si>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</si>
  <si>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</si>
  <si>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</si>
  <si>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</si>
  <si>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</si>
  <si>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</si>
  <si>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</si>
  <si>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</si>
  <si>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</si>
  <si>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</si>
  <si>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</si>
  <si>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</si>
  <si>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</si>
  <si>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</si>
  <si>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</si>
  <si>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</si>
  <si>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</si>
  <si>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</si>
  <si>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</si>
  <si>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</si>
  <si>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</si>
  <si>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</si>
  <si>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</si>
  <si>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</si>
  <si>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</si>
  <si>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</si>
  <si>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</si>
  <si>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</si>
  <si>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</si>
  <si>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</si>
  <si>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</si>
  <si>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</si>
  <si>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</si>
  <si>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</si>
  <si>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</si>
  <si>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</si>
  <si>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</si>
  <si>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</si>
  <si>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</si>
  <si>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</si>
  <si>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</si>
  <si>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</si>
  <si>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</si>
  <si>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</si>
  <si>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</si>
  <si>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</si>
  <si>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</si>
  <si>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</si>
  <si>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</si>
  <si>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</si>
  <si>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</si>
  <si>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</si>
  <si>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</si>
  <si>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</si>
  <si>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</si>
  <si>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</si>
  <si>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</si>
  <si>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</si>
  <si>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</si>
  <si>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</si>
  <si>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</si>
  <si>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</si>
  <si>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</si>
  <si>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</si>
  <si>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</si>
  <si>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</si>
  <si>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</si>
  <si>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</si>
  <si>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</si>
  <si>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</si>
  <si>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</si>
  <si>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</si>
  <si>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</si>
  <si>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</si>
  <si>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</si>
  <si>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</si>
  <si>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</si>
  <si>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</si>
  <si>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</si>
  <si>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</si>
  <si>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</si>
  <si>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</si>
  <si>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</si>
  <si>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</si>
  <si>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</si>
  <si>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</si>
  <si>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</si>
  <si>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</si>
  <si>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</si>
  <si>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</si>
  <si>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</si>
  <si>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</si>
  <si>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</si>
  <si>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</si>
  <si>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</si>
  <si>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</si>
  <si>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</si>
  <si>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</si>
  <si>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</si>
  <si>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</si>
  <si>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</si>
  <si>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</si>
  <si>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</si>
  <si>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</si>
  <si>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</si>
  <si>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</si>
  <si>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</si>
  <si>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</si>
  <si>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</si>
  <si>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</si>
  <si>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</si>
  <si>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</si>
  <si>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</si>
  <si>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</si>
  <si>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</si>
  <si>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</si>
  <si>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</si>
  <si>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</si>
  <si>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</si>
  <si>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</si>
  <si>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</si>
  <si>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</si>
  <si>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</si>
  <si>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</si>
  <si>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</si>
  <si>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</si>
  <si>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</si>
  <si>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</si>
  <si>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</si>
  <si>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</si>
  <si>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</si>
  <si>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</si>
  <si>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</si>
  <si>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</si>
  <si>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</si>
  <si>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</si>
  <si>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</si>
  <si>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</si>
  <si>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</si>
  <si>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</si>
  <si>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</si>
  <si>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</si>
  <si>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</si>
  <si>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</si>
  <si>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</si>
  <si>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</si>
  <si>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</si>
  <si>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</si>
  <si>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</si>
  <si>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</si>
  <si>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</si>
  <si>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</si>
  <si>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</si>
  <si>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</si>
  <si>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</si>
  <si>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</si>
  <si>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</si>
  <si>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</si>
  <si>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</si>
  <si>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</si>
  <si>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</si>
  <si>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</si>
  <si>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</si>
  <si>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</si>
  <si>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</si>
  <si>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</si>
  <si>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</si>
  <si>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</si>
  <si>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</si>
  <si>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</si>
  <si>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</si>
  <si>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</si>
  <si>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</si>
  <si>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</si>
  <si>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</si>
  <si>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</si>
  <si>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</si>
  <si>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</si>
  <si>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</si>
  <si>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</si>
  <si>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</si>
  <si>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</si>
  <si>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</si>
  <si>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</si>
  <si>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</si>
  <si>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</si>
  <si>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</si>
  <si>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</si>
  <si>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</si>
  <si>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</si>
  <si>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</si>
  <si>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</si>
  <si>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</si>
  <si>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</si>
  <si>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</si>
  <si>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</si>
  <si>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</si>
  <si>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</si>
  <si>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</si>
  <si>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</si>
  <si>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</si>
  <si>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</si>
  <si>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</si>
  <si>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</si>
  <si>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</si>
  <si>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</si>
  <si>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</si>
  <si>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</si>
  <si>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</si>
  <si>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</si>
  <si>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</si>
  <si>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</si>
  <si>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</si>
  <si>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</si>
  <si>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</si>
  <si>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</si>
  <si>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</si>
  <si>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</si>
  <si>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</si>
  <si>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</si>
  <si>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</si>
  <si>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</si>
  <si>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</si>
  <si>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</si>
  <si>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</si>
  <si>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</si>
  <si>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</si>
  <si>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</si>
  <si>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</si>
  <si>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</si>
  <si>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</si>
  <si>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</si>
  <si>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</si>
  <si>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</si>
  <si>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</si>
  <si>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</si>
  <si>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</si>
  <si>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</si>
  <si>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</si>
  <si>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</si>
  <si>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</si>
  <si>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</si>
  <si>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</si>
  <si>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</si>
  <si>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</si>
  <si>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</si>
  <si>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</si>
  <si>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</si>
  <si>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</si>
  <si>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</si>
  <si>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</si>
  <si>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</si>
  <si>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</si>
  <si>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</si>
  <si>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</si>
  <si>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</si>
  <si>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</si>
  <si>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</si>
  <si>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</si>
  <si>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</si>
  <si>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</si>
  <si>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</si>
  <si>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</si>
  <si>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</si>
  <si>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</si>
  <si>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</si>
  <si>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</si>
  <si>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</si>
  <si>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</si>
  <si>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</si>
  <si>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</si>
  <si>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</si>
  <si>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</si>
  <si>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</si>
  <si>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</si>
  <si>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</si>
  <si>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</si>
  <si>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</si>
  <si>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</si>
  <si>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</si>
  <si>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</si>
  <si>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</si>
  <si>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</si>
  <si>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</si>
  <si>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</si>
  <si>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</si>
  <si>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</si>
  <si>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</si>
  <si>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</si>
  <si>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</si>
  <si>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</si>
  <si>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</si>
  <si>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</si>
  <si>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</si>
  <si>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</si>
  <si>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</si>
  <si>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</si>
  <si>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</si>
  <si>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</si>
  <si>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</si>
  <si>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</si>
  <si>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</si>
  <si>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</si>
  <si>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</si>
  <si>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</si>
  <si>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</si>
  <si>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</si>
  <si>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</si>
  <si>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</si>
  <si>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</si>
  <si>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</si>
  <si>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</si>
  <si>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</si>
  <si>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</si>
  <si>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</si>
  <si>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</si>
  <si>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</si>
  <si>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</si>
  <si>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</si>
  <si>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</si>
  <si>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</si>
  <si>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</si>
  <si>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</si>
  <si>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</si>
  <si>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</si>
  <si>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</si>
  <si>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</si>
  <si>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</si>
  <si>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</si>
  <si>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</si>
  <si>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</si>
  <si>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</si>
  <si>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</si>
  <si>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</si>
  <si>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</si>
  <si>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</si>
  <si>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</si>
  <si>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</si>
  <si>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</si>
  <si>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</si>
  <si>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</si>
  <si>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</si>
  <si>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</si>
  <si>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</si>
  <si>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</si>
  <si>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</si>
  <si>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</si>
  <si>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</si>
  <si>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</si>
  <si>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</si>
  <si>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</si>
  <si>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</si>
  <si>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</si>
  <si>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</si>
  <si>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</si>
  <si>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</si>
  <si>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</si>
  <si>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</si>
  <si>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</si>
  <si>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</si>
  <si>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</si>
  <si>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</si>
  <si>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</si>
  <si>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</si>
  <si>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</si>
  <si>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</si>
  <si>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</si>
  <si>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</si>
  <si>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</si>
  <si>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</si>
  <si>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</si>
  <si>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</si>
  <si>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</si>
  <si>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</si>
  <si>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</si>
  <si>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</si>
  <si>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</si>
  <si>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</si>
  <si>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</si>
  <si>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</si>
  <si>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</si>
  <si>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</si>
  <si>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</si>
  <si>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</si>
  <si>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</si>
  <si>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</si>
  <si>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</si>
  <si>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</si>
  <si>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</si>
  <si>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</si>
  <si>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</si>
  <si>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</si>
  <si>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</si>
  <si>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</si>
  <si>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</si>
  <si>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</si>
  <si>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</si>
  <si>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</si>
  <si>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</si>
  <si>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</si>
  <si>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</si>
  <si>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</si>
  <si>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</si>
  <si>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</si>
  <si>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</si>
  <si>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</si>
  <si>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</si>
  <si>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</si>
  <si>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</si>
  <si>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</si>
  <si>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</si>
  <si>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</si>
  <si>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</si>
  <si>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</si>
  <si>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</si>
  <si>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</si>
  <si>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</si>
  <si>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</si>
  <si>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</si>
  <si>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</si>
  <si>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</si>
  <si>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</si>
  <si>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</si>
  <si>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</si>
  <si>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</si>
  <si>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</si>
  <si>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</si>
  <si>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</si>
  <si>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</si>
  <si>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</si>
  <si>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</si>
  <si>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</si>
  <si>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</si>
  <si>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</si>
  <si>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</si>
  <si>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</si>
  <si>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</si>
  <si>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</si>
  <si>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</si>
  <si>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</si>
  <si>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</si>
  <si>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</si>
  <si>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</si>
  <si>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</si>
  <si>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</si>
  <si>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</si>
  <si>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</si>
  <si>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</si>
  <si>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</si>
  <si>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</si>
  <si>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</si>
  <si>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</si>
  <si>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</si>
  <si>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</si>
  <si>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</si>
  <si>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</si>
  <si>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</si>
  <si>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</si>
  <si>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</si>
  <si>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</si>
  <si>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</si>
  <si>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</si>
  <si>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</si>
  <si>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</si>
  <si>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</si>
  <si>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</si>
  <si>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</si>
  <si>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</si>
  <si>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</si>
  <si>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</si>
  <si>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</si>
  <si>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</si>
  <si>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</si>
  <si>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</si>
  <si>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</si>
  <si>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</si>
  <si>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</si>
  <si>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</si>
  <si>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</si>
  <si>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</si>
  <si>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</si>
  <si>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</si>
  <si>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</si>
  <si>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</si>
  <si>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</si>
  <si>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</si>
  <si>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</si>
  <si>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</si>
  <si>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</si>
  <si>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</si>
  <si>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</si>
  <si>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</si>
  <si>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</si>
  <si>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</si>
  <si>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</si>
  <si>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</si>
  <si>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</si>
  <si>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</si>
  <si>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</si>
  <si>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</si>
  <si>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</si>
  <si>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</si>
  <si>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</si>
  <si>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</si>
  <si>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</si>
  <si>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</si>
  <si>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</si>
  <si>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</si>
  <si>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</si>
  <si>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</si>
  <si>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</si>
  <si>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</si>
  <si>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</si>
  <si>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</si>
  <si>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</si>
  <si>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</si>
  <si>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</si>
  <si>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</si>
  <si>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</si>
  <si>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</si>
  <si>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</si>
  <si>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</si>
  <si>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</si>
  <si>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</si>
  <si>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</si>
  <si>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</si>
  <si>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</si>
  <si>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</si>
  <si>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</si>
  <si>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</si>
  <si>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</si>
  <si>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</si>
  <si>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</si>
  <si>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</si>
  <si>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</si>
  <si>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</si>
  <si>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</si>
  <si>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</si>
  <si>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</si>
  <si>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</si>
  <si>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</si>
  <si>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</si>
  <si>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</si>
  <si>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</si>
  <si>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</si>
  <si>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</si>
  <si>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</si>
  <si>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</si>
  <si>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</si>
  <si>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</si>
  <si>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</si>
  <si>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</si>
  <si>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</si>
  <si>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</si>
  <si>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</si>
  <si>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</si>
  <si>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</si>
  <si>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</si>
  <si>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</si>
  <si>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</si>
  <si>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</si>
  <si>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</si>
  <si>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</si>
  <si>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</si>
  <si>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</si>
  <si>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</si>
  <si>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</si>
  <si>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</si>
  <si>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</si>
  <si>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</si>
  <si>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</si>
  <si>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</si>
  <si>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</si>
  <si>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</si>
  <si>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</si>
  <si>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</si>
  <si>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</si>
  <si>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</si>
  <si>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</si>
  <si>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</si>
  <si>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</si>
  <si>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</si>
  <si>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</si>
  <si>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</si>
  <si>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</si>
  <si>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</si>
  <si>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</si>
  <si>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</si>
  <si>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</si>
  <si>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</si>
  <si>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</si>
  <si>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</si>
  <si>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</si>
  <si>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</si>
  <si>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</si>
  <si>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</si>
  <si>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</si>
  <si>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</si>
  <si>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</si>
  <si>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</si>
  <si>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</si>
  <si>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</si>
  <si>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</si>
  <si>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</si>
  <si>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</si>
  <si>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</si>
  <si>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</si>
  <si>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</si>
  <si>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</si>
  <si>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</si>
  <si>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</si>
  <si>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</si>
  <si>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</si>
  <si>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</si>
  <si>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</si>
  <si>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</si>
  <si>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</si>
  <si>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</si>
  <si>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</si>
  <si>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</si>
  <si>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</si>
  <si>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</si>
  <si>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</si>
  <si>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</si>
  <si>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</si>
  <si>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</si>
  <si>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</si>
  <si>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</si>
  <si>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</si>
  <si>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</si>
  <si>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</si>
  <si>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</si>
  <si>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</si>
  <si>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</si>
  <si>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</si>
  <si>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</si>
  <si>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</si>
  <si>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</si>
  <si>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</si>
  <si>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</si>
  <si>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</si>
  <si>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</si>
  <si>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</si>
  <si>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</si>
  <si>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</si>
  <si>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</si>
  <si>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</si>
  <si>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</si>
  <si>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</si>
  <si>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</si>
  <si>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</si>
  <si>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</si>
  <si>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</si>
  <si>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</si>
  <si>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</si>
  <si>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</si>
  <si>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</si>
  <si>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</si>
  <si>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</si>
  <si>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</si>
  <si>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</si>
  <si>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</si>
  <si>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</si>
  <si>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</si>
  <si>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</si>
  <si>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</si>
  <si>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</si>
  <si>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</si>
  <si>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</si>
  <si>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</si>
  <si>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</si>
  <si>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</si>
  <si>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</si>
  <si>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</si>
  <si>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</si>
  <si>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</si>
  <si>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</si>
  <si>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</si>
  <si>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</si>
  <si>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</si>
  <si>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</si>
  <si>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</si>
  <si>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</si>
  <si>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</si>
  <si>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</si>
  <si>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</si>
  <si>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</si>
  <si>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</si>
  <si>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</si>
  <si>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</si>
  <si>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</si>
  <si>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</si>
  <si>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</si>
  <si>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</si>
  <si>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</si>
  <si>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</si>
  <si>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</si>
  <si>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</si>
  <si>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</si>
  <si>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</si>
  <si>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</si>
  <si>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</si>
  <si>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</si>
  <si>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</si>
  <si>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</si>
  <si>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</si>
  <si>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</si>
  <si>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</si>
  <si>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</si>
  <si>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</si>
  <si>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</si>
  <si>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</si>
  <si>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</si>
  <si>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</si>
  <si>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</si>
  <si>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</si>
  <si>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</si>
  <si>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</si>
  <si>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</si>
  <si>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</si>
  <si>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</si>
  <si>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</si>
  <si>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</si>
  <si>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</si>
  <si>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</si>
  <si>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</si>
  <si>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</si>
  <si>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</si>
  <si>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</si>
  <si>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</si>
  <si>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</si>
  <si>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</si>
  <si>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</si>
  <si>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</si>
  <si>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</si>
  <si>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</si>
  <si>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</si>
  <si>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</si>
  <si>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</si>
  <si>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</si>
  <si>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</si>
  <si>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</si>
  <si>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</si>
  <si>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</si>
  <si>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</si>
  <si>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</si>
  <si>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</si>
  <si>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</si>
  <si>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</si>
  <si>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</si>
  <si>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</si>
  <si>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</si>
  <si>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</si>
  <si>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</si>
  <si>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</si>
  <si>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</si>
  <si>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</si>
  <si>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</si>
  <si>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</si>
  <si>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</si>
  <si>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</si>
  <si>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</si>
  <si>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</si>
  <si>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</si>
  <si>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</si>
  <si>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</si>
  <si>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</si>
  <si>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</si>
  <si>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</si>
  <si>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</si>
  <si>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</si>
  <si>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</si>
  <si>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</si>
  <si>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</si>
  <si>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</si>
  <si>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</si>
  <si>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</si>
  <si>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</si>
  <si>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</si>
  <si>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</si>
  <si>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</si>
  <si>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</si>
  <si>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</si>
  <si>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</si>
  <si>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</si>
  <si>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</si>
  <si>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</si>
  <si>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</si>
  <si>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</si>
  <si>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</si>
  <si>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</si>
  <si>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</si>
  <si>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</si>
  <si>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</si>
  <si>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</si>
  <si>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</si>
  <si>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</si>
  <si>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</si>
  <si>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</si>
  <si>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</si>
  <si>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</si>
  <si>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</si>
  <si>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</si>
  <si>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</si>
  <si>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</si>
  <si>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</si>
  <si>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</si>
  <si>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</si>
  <si>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</si>
  <si>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</si>
  <si>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</si>
  <si>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</si>
  <si>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</si>
  <si>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</si>
  <si>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</si>
  <si>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</si>
  <si>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</si>
  <si>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</si>
  <si>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</si>
  <si>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</si>
  <si>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</si>
  <si>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</si>
  <si>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</si>
  <si>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</si>
  <si>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</si>
  <si>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</si>
  <si>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</si>
  <si>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</si>
  <si>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</si>
  <si>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</si>
  <si>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</si>
  <si>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</si>
  <si>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</si>
  <si>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</si>
  <si>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</si>
  <si>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</si>
  <si>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</si>
  <si>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</si>
  <si>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</si>
  <si>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</si>
  <si>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</si>
  <si>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</si>
  <si>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</si>
  <si>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</si>
  <si>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</si>
  <si>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</si>
  <si>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</si>
  <si>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</si>
  <si>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</si>
  <si>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</si>
  <si>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</si>
  <si>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</si>
  <si>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</si>
  <si>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</si>
  <si>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</si>
  <si>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</si>
  <si>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</si>
  <si>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</si>
  <si>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</si>
  <si>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</si>
  <si>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</si>
  <si>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</si>
  <si>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</si>
  <si>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</si>
  <si>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</si>
  <si>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</si>
  <si>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</si>
  <si>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</si>
  <si>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</si>
  <si>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</si>
  <si>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</si>
  <si>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</si>
  <si>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</si>
  <si>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</si>
  <si>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</si>
  <si>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</si>
  <si>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</si>
  <si>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</si>
  <si>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</si>
  <si>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</si>
  <si>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</si>
  <si>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</si>
  <si>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</si>
  <si>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</si>
  <si>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</si>
  <si>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</si>
  <si>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</si>
  <si>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</si>
  <si>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</si>
  <si>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</si>
  <si>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</si>
  <si>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</si>
  <si>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</si>
  <si>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</si>
  <si>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</si>
  <si>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</si>
  <si>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</si>
  <si>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</si>
  <si>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</si>
  <si>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</si>
  <si>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</si>
  <si>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</si>
  <si>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</si>
  <si>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</si>
  <si>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</si>
  <si>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</si>
  <si>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</si>
  <si>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</si>
  <si>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</si>
  <si>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</si>
  <si>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</si>
  <si>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</si>
  <si>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</si>
  <si>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</si>
  <si>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</si>
  <si>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</si>
  <si>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</si>
  <si>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</si>
  <si>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</si>
  <si>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</si>
  <si>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</si>
  <si>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</si>
  <si>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</si>
  <si>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</si>
  <si>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</si>
  <si>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</si>
  <si>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</si>
  <si>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</si>
  <si>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</si>
  <si>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</si>
  <si>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</si>
  <si>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</si>
  <si>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</si>
  <si>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</si>
  <si>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</si>
  <si>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</si>
  <si>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</si>
  <si>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</si>
  <si>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</si>
  <si>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</si>
  <si>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</si>
  <si>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</si>
  <si>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</si>
  <si>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</si>
  <si>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</si>
  <si>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</si>
  <si>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</si>
  <si>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</si>
  <si>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</si>
  <si>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</si>
  <si>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</si>
  <si>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</si>
  <si>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</si>
  <si>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</si>
  <si>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</si>
  <si>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</si>
  <si>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</si>
  <si>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</si>
  <si>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</si>
  <si>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</si>
  <si>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</si>
  <si>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</si>
  <si>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</si>
  <si>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</si>
  <si>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</si>
  <si>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</si>
  <si>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</si>
  <si>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</si>
  <si>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</si>
  <si>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</si>
  <si>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</si>
  <si>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</si>
  <si>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</si>
  <si>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</si>
  <si>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</si>
  <si>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</si>
  <si>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</si>
  <si>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</si>
  <si>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</si>
  <si>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</si>
  <si>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</si>
  <si>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</si>
  <si>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</si>
  <si>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</si>
  <si>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</si>
  <si>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</si>
  <si>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</si>
  <si>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</si>
  <si>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</si>
  <si>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</si>
  <si>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</si>
  <si>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</si>
  <si>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</si>
  <si>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</si>
  <si>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</si>
  <si>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</si>
  <si>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</si>
  <si>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</si>
  <si>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</si>
  <si>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</si>
  <si>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</si>
  <si>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</si>
  <si>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</si>
  <si>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</si>
  <si>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</si>
  <si>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</si>
  <si>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</si>
  <si>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</si>
  <si>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</si>
  <si>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</si>
  <si>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</si>
  <si>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</si>
  <si>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</si>
  <si>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</si>
  <si>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</si>
  <si>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</si>
  <si>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</si>
  <si>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</si>
  <si>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</si>
  <si>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</si>
  <si>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</si>
  <si>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</si>
  <si>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</si>
  <si>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</si>
  <si>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</si>
  <si>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</si>
  <si>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</si>
  <si>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</si>
  <si>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</si>
  <si>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</si>
  <si>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</si>
  <si>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</si>
  <si>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</si>
  <si>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</si>
  <si>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</si>
  <si>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</si>
  <si>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</si>
  <si>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</si>
  <si>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</si>
  <si>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</si>
  <si>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</si>
  <si>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</si>
  <si>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</si>
  <si>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</si>
  <si>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</si>
  <si>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</si>
  <si>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</si>
  <si>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</si>
  <si>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</si>
  <si>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</si>
  <si>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</si>
  <si>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</si>
  <si>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</si>
  <si>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</si>
  <si>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</si>
  <si>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</si>
  <si>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</si>
  <si>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</si>
  <si>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</si>
  <si>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</si>
  <si>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</si>
  <si>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</si>
  <si>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</si>
  <si>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</si>
  <si>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</si>
  <si>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</si>
  <si>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</si>
  <si>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</si>
  <si>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</si>
  <si>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</si>
  <si>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</si>
  <si>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</si>
  <si>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</si>
  <si>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</si>
  <si>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</si>
  <si>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</si>
  <si>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</si>
  <si>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</si>
  <si>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</si>
  <si>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</si>
  <si>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</si>
  <si>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</si>
  <si>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</si>
  <si>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</si>
  <si>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</si>
  <si>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</si>
  <si>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</si>
  <si>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</si>
  <si>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</si>
  <si>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</si>
  <si>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</si>
  <si>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</si>
  <si>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</si>
  <si>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</si>
  <si>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</si>
  <si>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</si>
  <si>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</si>
  <si>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</si>
  <si>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</si>
  <si>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</si>
  <si>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</si>
  <si>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</si>
  <si>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</si>
  <si>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</si>
  <si>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</si>
  <si>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</si>
  <si>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</si>
  <si>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</si>
  <si>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</si>
  <si>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</si>
  <si>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</si>
  <si>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</si>
  <si>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</si>
  <si>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</si>
  <si>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</si>
  <si>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</si>
  <si>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</si>
  <si>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</si>
  <si>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</si>
  <si>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</si>
  <si>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</si>
  <si>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</si>
  <si>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</si>
  <si>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</si>
  <si>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</si>
  <si>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</si>
  <si>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</si>
  <si>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</si>
  <si>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</si>
  <si>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</si>
  <si>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</si>
  <si>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</si>
  <si>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</si>
  <si>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</si>
  <si>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</si>
  <si>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</si>
  <si>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</si>
  <si>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</si>
  <si>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</si>
  <si>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</si>
  <si>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</si>
  <si>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</si>
  <si>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</si>
  <si>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</si>
  <si>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</si>
  <si>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</si>
  <si>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</si>
  <si>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</si>
  <si>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</si>
  <si>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</si>
  <si>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</si>
  <si>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</si>
  <si>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</si>
  <si>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</si>
  <si>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</si>
  <si>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</si>
  <si>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</si>
  <si>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</si>
  <si>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</si>
  <si>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</si>
  <si>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</si>
  <si>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</si>
  <si>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</si>
  <si>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</si>
  <si>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</si>
  <si>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</si>
  <si>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</si>
  <si>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</si>
  <si>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</si>
  <si>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</si>
  <si>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</si>
  <si>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</si>
  <si>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</si>
  <si>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</si>
  <si>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</si>
  <si>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</si>
  <si>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</si>
  <si>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</si>
  <si>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</si>
  <si>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</si>
  <si>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</si>
  <si>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</si>
  <si>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</si>
  <si>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</si>
  <si>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</si>
  <si>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</si>
  <si>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</si>
  <si>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</si>
  <si>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</si>
  <si>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</si>
  <si>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</si>
  <si>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</si>
  <si>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</si>
  <si>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</si>
  <si>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</si>
  <si>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</si>
  <si>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</si>
  <si>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</si>
  <si>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</si>
  <si>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</si>
  <si>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</si>
  <si>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</si>
  <si>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</si>
  <si>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</si>
  <si>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</si>
  <si>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</si>
  <si>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</si>
  <si>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</si>
  <si>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</si>
  <si>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</si>
  <si>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</si>
  <si>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</si>
  <si>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</si>
  <si>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</si>
  <si>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</si>
  <si>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</si>
  <si>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</si>
  <si>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</si>
  <si>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</si>
  <si>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</si>
  <si>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</si>
  <si>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</si>
  <si>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</si>
  <si>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</si>
  <si>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</si>
  <si>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</si>
  <si>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</si>
  <si>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</si>
  <si>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</si>
  <si>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</si>
  <si>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</si>
  <si>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</si>
  <si>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</si>
  <si>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</si>
  <si>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</si>
  <si>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</si>
  <si>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</si>
  <si>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</si>
  <si>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</si>
  <si>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</si>
  <si>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</si>
  <si>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</si>
  <si>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</si>
  <si>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</si>
  <si>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</si>
  <si>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</si>
  <si>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</si>
  <si>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</si>
  <si>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</si>
  <si>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</si>
  <si>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</si>
  <si>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</si>
  <si>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</si>
  <si>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</si>
  <si>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</si>
  <si>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</si>
  <si>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</si>
  <si>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</si>
  <si>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</si>
  <si>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</si>
  <si>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</si>
  <si>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</si>
  <si>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</si>
  <si>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</si>
  <si>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</si>
  <si>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</si>
  <si>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</si>
  <si>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</si>
  <si>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</si>
  <si>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</si>
  <si>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</si>
  <si>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</si>
  <si>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</si>
  <si>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</si>
  <si>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</si>
  <si>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</si>
  <si>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</si>
  <si>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</si>
  <si>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</si>
  <si>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</si>
  <si>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</si>
  <si>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</si>
  <si>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</si>
  <si>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</si>
  <si>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</si>
  <si>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</si>
  <si>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</si>
  <si>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</si>
  <si>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</si>
  <si>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</si>
  <si>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</si>
  <si>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</si>
  <si>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</si>
  <si>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</si>
  <si>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</si>
  <si>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</si>
  <si>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</si>
  <si>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</si>
  <si>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</si>
  <si>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</si>
  <si>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</si>
  <si>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</si>
  <si>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</si>
  <si>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</si>
  <si>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</si>
  <si>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</si>
  <si>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</si>
  <si>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</si>
  <si>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</si>
  <si>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</si>
  <si>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</si>
  <si>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</si>
  <si>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</si>
  <si>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</si>
  <si>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</si>
  <si>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</si>
  <si>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</si>
  <si>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</si>
  <si>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</si>
  <si>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</si>
  <si>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</si>
  <si>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</si>
  <si>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</si>
  <si>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</si>
  <si>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</si>
  <si>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</si>
  <si>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</si>
  <si>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</si>
  <si>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</si>
  <si>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</si>
  <si>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</si>
  <si>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</si>
  <si>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</si>
  <si>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</si>
  <si>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</si>
  <si>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</si>
  <si>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</si>
  <si>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</si>
  <si>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</si>
  <si>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</si>
  <si>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</si>
  <si>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</si>
  <si>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</si>
  <si>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</si>
  <si>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</si>
  <si>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</si>
  <si>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</si>
  <si>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</si>
  <si>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</si>
  <si>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</si>
  <si>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</si>
  <si>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</si>
  <si>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</si>
  <si>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</si>
  <si>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</si>
  <si>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</si>
  <si>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</si>
  <si>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</si>
  <si>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</si>
  <si>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</si>
  <si>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</si>
  <si>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</si>
  <si>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</si>
  <si>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</si>
  <si>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</si>
  <si>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</si>
  <si>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</si>
  <si>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</si>
  <si>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</si>
  <si>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</si>
  <si>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</si>
  <si>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</si>
  <si>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</si>
  <si>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</si>
  <si>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</si>
  <si>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</si>
  <si>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</si>
  <si>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</si>
  <si>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</si>
  <si>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</si>
  <si>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</si>
  <si>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</si>
  <si>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</si>
  <si>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</si>
  <si>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</si>
  <si>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</si>
  <si>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</si>
  <si>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</si>
  <si>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</si>
  <si>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</si>
  <si>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</si>
  <si>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</si>
  <si>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</si>
  <si>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</si>
  <si>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</si>
  <si>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</si>
  <si>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</si>
  <si>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</si>
  <si>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</si>
  <si>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</si>
  <si>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</si>
  <si>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</si>
  <si>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</si>
  <si>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</si>
  <si>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</si>
  <si>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</si>
  <si>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</si>
  <si>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</si>
  <si>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</si>
  <si>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</si>
  <si>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</si>
  <si>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</si>
  <si>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</si>
  <si>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</si>
  <si>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</si>
  <si>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</si>
  <si>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</si>
  <si>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</si>
  <si>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</si>
  <si>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</si>
  <si>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</si>
  <si>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</si>
  <si>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</si>
  <si>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</si>
  <si>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</si>
  <si>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</si>
  <si>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</si>
  <si>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</si>
  <si>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</si>
  <si>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</si>
  <si>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</si>
  <si>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</si>
  <si>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</si>
  <si>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</si>
  <si>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</si>
  <si>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</si>
  <si>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</si>
  <si>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</si>
  <si>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</si>
  <si>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</si>
  <si>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</si>
  <si>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</si>
  <si>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</si>
  <si>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</si>
  <si>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</si>
  <si>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</si>
  <si>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</si>
  <si>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</si>
  <si>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</si>
  <si>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</si>
  <si>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</si>
  <si>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</si>
  <si>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</si>
  <si>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</si>
  <si>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</si>
  <si>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</si>
  <si>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</si>
  <si>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</si>
  <si>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</si>
  <si>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</si>
  <si>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</si>
  <si>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</si>
  <si>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</si>
  <si>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</si>
  <si>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</si>
  <si>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</si>
  <si>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</si>
  <si>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</si>
  <si>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</si>
  <si>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</si>
  <si>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</si>
  <si>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</si>
  <si>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</si>
  <si>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</si>
  <si>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</si>
  <si>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</si>
  <si>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</si>
  <si>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</si>
  <si>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</si>
  <si>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</si>
  <si>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</si>
  <si>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</si>
  <si>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</si>
  <si>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</si>
  <si>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</si>
  <si>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</si>
  <si>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</si>
  <si>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</si>
  <si>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</si>
  <si>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</si>
  <si>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</si>
  <si>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</si>
  <si>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</si>
  <si>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</si>
  <si>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</si>
  <si>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</si>
  <si>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</si>
  <si>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</si>
  <si>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</si>
  <si>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</si>
  <si>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</si>
  <si>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</si>
  <si>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</si>
  <si>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</si>
  <si>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</si>
  <si>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</si>
  <si>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</si>
  <si>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</si>
  <si>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</si>
  <si>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</si>
  <si>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</si>
  <si>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</si>
  <si>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</si>
  <si>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</si>
  <si>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</si>
  <si>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</si>
  <si>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</si>
  <si>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</si>
  <si>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</si>
  <si>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</si>
  <si>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</si>
  <si>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</si>
  <si>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</si>
  <si>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</si>
  <si>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</si>
  <si>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</si>
  <si>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</si>
  <si>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</si>
  <si>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</si>
  <si>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</si>
  <si>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</si>
  <si>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</si>
  <si>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</si>
  <si>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</si>
  <si>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</si>
  <si>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</si>
  <si>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</si>
  <si>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</si>
  <si>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</si>
  <si>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</si>
  <si>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</si>
  <si>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</si>
  <si>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</si>
  <si>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</si>
  <si>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</si>
  <si>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</si>
  <si>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</si>
  <si>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</si>
  <si>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</si>
  <si>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</si>
  <si>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</si>
  <si>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</si>
  <si>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</si>
  <si>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</si>
  <si>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</si>
  <si>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</si>
  <si>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</si>
  <si>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</si>
  <si>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</si>
  <si>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</si>
  <si>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</si>
  <si>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</si>
  <si>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</si>
  <si>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</si>
  <si>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</si>
  <si>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</si>
  <si>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</si>
  <si>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</si>
  <si>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</si>
  <si>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</si>
  <si>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</si>
  <si>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</si>
  <si>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</si>
  <si>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</si>
  <si>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</si>
  <si>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</si>
  <si>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</si>
  <si>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</si>
  <si>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</si>
  <si>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</si>
  <si>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</si>
  <si>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</si>
  <si>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</si>
  <si>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</si>
  <si>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</si>
  <si>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</si>
  <si>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</si>
  <si>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</si>
  <si>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</si>
  <si>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</si>
  <si>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</si>
  <si>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</si>
  <si>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</si>
  <si>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</si>
  <si>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</si>
  <si>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</si>
  <si>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</si>
  <si>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</si>
  <si>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</si>
  <si>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</si>
  <si>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</si>
  <si>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</si>
  <si>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</si>
  <si>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</si>
  <si>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</si>
  <si>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</si>
  <si>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</si>
  <si>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</si>
  <si>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</si>
  <si>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</si>
  <si>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</si>
  <si>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</si>
  <si>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</si>
  <si>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</si>
  <si>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</si>
  <si>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</si>
  <si>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</si>
  <si>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</si>
  <si>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</si>
  <si>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</si>
  <si>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</si>
  <si>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</si>
  <si>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</si>
  <si>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</si>
  <si>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</si>
  <si>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</si>
  <si>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</si>
  <si>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</si>
  <si>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</si>
  <si>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</si>
  <si>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</si>
  <si>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</si>
  <si>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</si>
  <si>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</si>
  <si>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</si>
  <si>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</si>
  <si>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</si>
  <si>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</si>
  <si>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</si>
  <si>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</si>
  <si>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</si>
  <si>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</si>
  <si>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</si>
  <si>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</si>
  <si>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</si>
  <si>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</si>
  <si>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</si>
  <si>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</si>
  <si>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</si>
  <si>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</si>
  <si>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</si>
  <si>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</si>
  <si>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</si>
  <si>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</si>
  <si>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</si>
  <si>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</si>
  <si>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</si>
  <si>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</si>
  <si>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</si>
  <si>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</si>
  <si>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</si>
  <si>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</si>
  <si>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</si>
  <si>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</si>
  <si>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</si>
  <si>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</si>
  <si>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</si>
  <si>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</si>
  <si>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</si>
  <si>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</si>
  <si>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</si>
  <si>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</si>
  <si>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</si>
  <si>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</si>
  <si>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</si>
  <si>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</si>
  <si>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</si>
  <si>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</si>
  <si>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</si>
  <si>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</si>
  <si>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</si>
  <si>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</si>
  <si>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</si>
  <si>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</si>
  <si>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</si>
  <si>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</si>
  <si>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</si>
  <si>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</si>
  <si>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</si>
  <si>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</si>
  <si>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</si>
  <si>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</si>
  <si>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</si>
  <si>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</si>
  <si>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</si>
  <si>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</si>
  <si>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</si>
  <si>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</si>
  <si>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</si>
  <si>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</si>
  <si>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</si>
  <si>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</si>
  <si>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</si>
  <si>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</si>
  <si>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</si>
  <si>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</si>
  <si>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</si>
  <si>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</si>
  <si>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</si>
  <si>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</si>
  <si>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</si>
  <si>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</si>
  <si>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</si>
  <si>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</si>
  <si>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</si>
  <si>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</si>
  <si>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</si>
  <si>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</si>
  <si>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</si>
  <si>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</si>
  <si>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</si>
  <si>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</si>
  <si>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</si>
  <si>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</si>
  <si>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</si>
  <si>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</si>
  <si>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</si>
  <si>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</si>
  <si>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</si>
  <si>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</si>
  <si>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</si>
  <si>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</si>
  <si>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</si>
  <si>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</si>
  <si>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</si>
  <si>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</si>
  <si>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</si>
  <si>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</si>
  <si>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</si>
  <si>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</si>
  <si>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</si>
  <si>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</si>
  <si>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</si>
  <si>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</si>
  <si>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</si>
  <si>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</si>
  <si>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</si>
  <si>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</si>
  <si>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</si>
  <si>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</si>
  <si>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</si>
  <si>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</si>
  <si>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</si>
  <si>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</si>
  <si>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</si>
  <si>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</si>
  <si>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</si>
  <si>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</si>
  <si>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</si>
  <si>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</si>
  <si>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</si>
  <si>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</si>
  <si>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</si>
  <si>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</si>
  <si>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</si>
  <si>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</si>
  <si>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</si>
  <si>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</si>
  <si>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</si>
  <si>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</si>
  <si>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</si>
  <si>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</si>
  <si>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</si>
  <si>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</si>
  <si>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</si>
  <si>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</si>
  <si>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</si>
  <si>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</si>
  <si>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</si>
  <si>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</si>
  <si>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</si>
  <si>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</si>
  <si>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</si>
  <si>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</si>
  <si>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</si>
  <si>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</si>
  <si>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</si>
  <si>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</si>
  <si>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</si>
  <si>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</si>
  <si>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</si>
  <si>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</si>
  <si>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</si>
  <si>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</si>
  <si>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</si>
  <si>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</si>
  <si>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</si>
  <si>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</si>
  <si>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</si>
  <si>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</si>
  <si>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</si>
  <si>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</si>
  <si>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</si>
  <si>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</si>
  <si>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</si>
  <si>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</si>
  <si>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</si>
  <si>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</si>
  <si>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</si>
  <si>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</si>
  <si>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</si>
  <si>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</si>
  <si>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</si>
  <si>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</si>
  <si>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</si>
  <si>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</si>
  <si>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</si>
  <si>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</si>
  <si>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</si>
  <si>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</si>
  <si>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</si>
  <si>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</si>
  <si>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</si>
  <si>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</si>
  <si>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</si>
  <si>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</si>
  <si>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</si>
  <si>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</si>
  <si>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</si>
  <si>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</si>
  <si>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</si>
  <si>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</si>
  <si>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</si>
  <si>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</si>
  <si>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</si>
  <si>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</si>
  <si>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</si>
  <si>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</si>
  <si>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</si>
  <si>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</si>
  <si>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</si>
  <si>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</si>
  <si>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</si>
  <si>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</si>
  <si>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</si>
  <si>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</si>
  <si>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</si>
  <si>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</si>
  <si>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</si>
  <si>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</si>
  <si>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</si>
  <si>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</si>
  <si>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</si>
  <si>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</si>
  <si>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</si>
  <si>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</si>
  <si>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</si>
  <si>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</si>
  <si>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</si>
  <si>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</si>
  <si>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</si>
  <si>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</si>
  <si>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</si>
  <si>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</si>
  <si>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</si>
  <si>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</si>
  <si>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</si>
  <si>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</si>
  <si>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</si>
  <si>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</si>
  <si>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</si>
  <si>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</si>
  <si>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</si>
  <si>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</si>
  <si>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</si>
  <si>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</si>
  <si>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</si>
  <si>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</si>
  <si>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</si>
  <si>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</si>
  <si>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</si>
  <si>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</si>
  <si>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</si>
  <si>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</si>
  <si>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</si>
  <si>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</si>
  <si>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</si>
  <si>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</si>
  <si>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</si>
  <si>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</si>
  <si>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</si>
  <si>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</si>
  <si>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</si>
  <si>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</si>
  <si>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</si>
  <si>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</si>
  <si>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</si>
  <si>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</si>
  <si>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</si>
  <si>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</si>
  <si>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</si>
  <si>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</si>
  <si>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</si>
  <si>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</si>
  <si>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</si>
  <si>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</si>
  <si>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</si>
  <si>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</si>
  <si>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</si>
  <si>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</si>
  <si>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</si>
  <si>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</si>
  <si>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</si>
  <si>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</si>
  <si>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</si>
  <si>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</si>
  <si>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</si>
  <si>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</si>
  <si>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</si>
  <si>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</si>
  <si>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</si>
  <si>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</si>
  <si>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</si>
  <si>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</si>
  <si>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</si>
  <si>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</si>
  <si>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</si>
  <si>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</si>
  <si>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</si>
  <si>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</si>
  <si>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</si>
  <si>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</si>
  <si>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</si>
  <si>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</si>
  <si>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</si>
  <si>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</si>
  <si>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</si>
  <si>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</si>
  <si>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</si>
  <si>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</si>
  <si>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</si>
  <si>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</si>
  <si>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</si>
  <si>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</si>
  <si>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</si>
  <si>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</si>
  <si>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</si>
  <si>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</si>
  <si>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</si>
  <si>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</si>
  <si>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</si>
  <si>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</si>
  <si>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</si>
  <si>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</si>
  <si>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</si>
  <si>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</si>
  <si>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</si>
  <si>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</si>
  <si>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</si>
  <si>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</si>
  <si>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</si>
  <si>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</si>
  <si>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</si>
  <si>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</si>
  <si>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</si>
  <si>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</si>
  <si>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</si>
  <si>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</si>
  <si>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</si>
  <si>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</si>
  <si>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</si>
  <si>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</si>
  <si>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</si>
  <si>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</si>
  <si>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</si>
  <si>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</si>
  <si>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</si>
  <si>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</si>
  <si>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</si>
  <si>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</si>
  <si>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</si>
  <si>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</si>
  <si>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</si>
  <si>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</si>
  <si>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</si>
  <si>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</si>
  <si>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</si>
  <si>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</si>
  <si>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</si>
  <si>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</si>
  <si>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</si>
  <si>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</si>
  <si>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</si>
  <si>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</si>
  <si>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</si>
  <si>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</si>
  <si>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</si>
  <si>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</si>
  <si>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</si>
  <si>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</si>
  <si>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</si>
  <si>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</si>
  <si>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</si>
  <si>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</si>
  <si>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</si>
  <si>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</si>
  <si>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</si>
  <si>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</si>
  <si>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</si>
  <si>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</si>
  <si>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</si>
  <si>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</si>
  <si>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</si>
  <si>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</si>
  <si>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</si>
  <si>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</si>
  <si>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</si>
  <si>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</si>
  <si>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</si>
  <si>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</si>
  <si>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</si>
  <si>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</si>
  <si>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</si>
  <si>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</si>
  <si>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</si>
  <si>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</si>
  <si>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</si>
  <si>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</si>
  <si>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</si>
  <si>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</si>
  <si>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</si>
  <si>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</si>
  <si>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</si>
  <si>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</si>
  <si>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</si>
  <si>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</si>
  <si>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</si>
  <si>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</si>
  <si>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</si>
  <si>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</si>
  <si>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</si>
  <si>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</si>
  <si>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</si>
  <si>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</si>
  <si>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</si>
  <si>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</si>
  <si>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</si>
  <si>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</si>
  <si>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</si>
  <si>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</si>
  <si>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</si>
  <si>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</si>
  <si>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</si>
  <si>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</si>
  <si>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</si>
  <si>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</si>
  <si>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</si>
  <si>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</si>
  <si>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</si>
  <si>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</si>
  <si>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</si>
  <si>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</si>
  <si>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</si>
  <si>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</si>
  <si>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</si>
  <si>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</si>
  <si>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</si>
  <si>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</si>
  <si>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</si>
  <si>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</si>
  <si>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</si>
  <si>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</si>
  <si>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</si>
  <si>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</si>
  <si>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</si>
  <si>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</si>
  <si>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</si>
  <si>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</si>
  <si>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</si>
  <si>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</si>
  <si>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</si>
  <si>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</si>
  <si>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</si>
  <si>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</si>
  <si>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</si>
  <si>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</si>
  <si>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</si>
  <si>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</si>
  <si>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</si>
  <si>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</si>
  <si>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</si>
  <si>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</si>
  <si>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</si>
  <si>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</si>
  <si>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</si>
  <si>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</si>
  <si>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</si>
  <si>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</si>
  <si>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</si>
  <si>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</si>
  <si>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</si>
  <si>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</si>
  <si>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</si>
  <si>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</si>
  <si>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</si>
  <si>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</si>
  <si>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</si>
  <si>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</si>
  <si>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</si>
  <si>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</si>
  <si>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</si>
  <si>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</si>
  <si>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</si>
  <si>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</si>
  <si>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</si>
  <si>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</si>
  <si>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</si>
  <si>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</si>
  <si>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</si>
  <si>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</si>
  <si>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</si>
  <si>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</si>
  <si>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</si>
  <si>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</si>
  <si>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</si>
  <si>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</si>
  <si>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</si>
  <si>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</si>
  <si>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</si>
  <si>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</si>
  <si>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</si>
  <si>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</si>
  <si>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</si>
  <si>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</si>
  <si>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</si>
  <si>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</si>
  <si>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</si>
  <si>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</si>
  <si>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</si>
  <si>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</si>
  <si>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</si>
  <si>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</si>
  <si>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</si>
  <si>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</si>
  <si>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</si>
  <si>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</si>
  <si>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</si>
  <si>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</si>
  <si>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</si>
  <si>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</si>
  <si>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</si>
  <si>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</si>
  <si>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</si>
  <si>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</si>
  <si>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</si>
  <si>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</si>
  <si>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</si>
  <si>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</si>
  <si>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</si>
  <si>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</si>
  <si>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</si>
  <si>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</si>
  <si>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</si>
  <si>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</si>
  <si>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</si>
  <si>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</si>
  <si>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</si>
  <si>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</si>
  <si>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</si>
  <si>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</si>
  <si>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</si>
  <si>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</si>
  <si>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</si>
  <si>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</si>
  <si>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</si>
  <si>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</si>
  <si>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</si>
  <si>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</si>
  <si>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</si>
  <si>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</si>
  <si>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</si>
  <si>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</si>
  <si>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</si>
  <si>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</si>
  <si>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</si>
  <si>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</si>
  <si>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</si>
  <si>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</si>
  <si>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</si>
  <si>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</si>
  <si>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</si>
  <si>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</si>
  <si>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</si>
  <si>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</si>
  <si>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</si>
  <si>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</si>
  <si>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</si>
  <si>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</si>
  <si>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</si>
  <si>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</si>
  <si>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</si>
  <si>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</si>
  <si>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</si>
  <si>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</si>
  <si>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</si>
  <si>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</si>
  <si>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</si>
  <si>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</si>
  <si>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</si>
  <si>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</si>
  <si>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</si>
  <si>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</si>
  <si>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</si>
  <si>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</si>
  <si>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</si>
  <si>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</si>
  <si>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</si>
  <si>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</si>
  <si>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</si>
  <si>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</si>
  <si>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</si>
  <si>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</si>
  <si>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</si>
  <si>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</si>
  <si>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</si>
  <si>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</si>
  <si>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</si>
  <si>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</si>
  <si>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</si>
  <si>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</si>
  <si>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</si>
  <si>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</si>
  <si>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</si>
  <si>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</si>
  <si>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</si>
  <si>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</si>
  <si>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</si>
  <si>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</si>
  <si>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</si>
  <si>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</si>
  <si>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</si>
  <si>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</si>
  <si>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</si>
  <si>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</si>
  <si>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</si>
  <si>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</si>
  <si>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</si>
  <si>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</si>
  <si>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</si>
  <si>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</si>
  <si>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</si>
  <si>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</si>
  <si>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</si>
  <si>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</si>
  <si>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</si>
  <si>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</si>
  <si>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</si>
  <si>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</si>
  <si>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</si>
  <si>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</si>
  <si>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</si>
  <si>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</si>
  <si>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</si>
  <si>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</si>
  <si>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</si>
  <si>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</si>
  <si>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</si>
  <si>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</si>
  <si>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</si>
  <si>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</si>
  <si>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</si>
  <si>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</si>
  <si>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</si>
  <si>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</si>
  <si>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</si>
  <si>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</si>
  <si>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</si>
  <si>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</si>
  <si>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</si>
  <si>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</si>
  <si>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</si>
  <si>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</si>
  <si>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</si>
  <si>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</si>
  <si>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</si>
  <si>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</si>
  <si>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</si>
  <si>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</si>
  <si>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</si>
  <si>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</si>
  <si>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</si>
  <si>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</si>
  <si>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</si>
  <si>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</si>
  <si>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</si>
  <si>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</si>
  <si>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</si>
  <si>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</si>
  <si>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</si>
  <si>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</si>
  <si>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</si>
  <si>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</si>
  <si>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</si>
  <si>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</si>
  <si>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</si>
  <si>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</si>
  <si>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</si>
  <si>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</si>
  <si>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</si>
  <si>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</si>
  <si>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</si>
  <si>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</si>
  <si>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</si>
  <si>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</si>
  <si>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</si>
  <si>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</si>
  <si>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</si>
  <si>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</si>
  <si>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</si>
  <si>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</si>
  <si>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</si>
  <si>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</si>
  <si>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</si>
  <si>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</si>
  <si>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</si>
  <si>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</si>
  <si>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</si>
  <si>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</si>
  <si>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</si>
  <si>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</si>
  <si>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</si>
  <si>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</si>
  <si>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</si>
  <si>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</si>
  <si>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</si>
  <si>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</si>
  <si>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</si>
  <si>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</si>
  <si>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</si>
  <si>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</si>
  <si>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</si>
  <si>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</si>
  <si>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</si>
  <si>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</si>
  <si>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</si>
  <si>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</si>
  <si>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</si>
  <si>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</si>
  <si>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</si>
  <si>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</si>
  <si>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</si>
  <si>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</si>
  <si>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</si>
  <si>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</si>
  <si>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</si>
  <si>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</si>
  <si>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</si>
  <si>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</si>
  <si>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</si>
  <si>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</si>
  <si>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</si>
  <si>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</si>
  <si>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</si>
  <si>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</si>
  <si>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</si>
  <si>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</si>
  <si>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</si>
  <si>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</si>
  <si>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</si>
  <si>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</si>
  <si>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</si>
  <si>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</si>
  <si>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</si>
  <si>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</si>
  <si>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</si>
  <si>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</si>
  <si>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</si>
  <si>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</si>
  <si>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</si>
  <si>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</si>
  <si>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</si>
  <si>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</si>
  <si>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</si>
  <si>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</si>
  <si>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</si>
  <si>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</si>
  <si>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</si>
  <si>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</si>
  <si>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</si>
  <si>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</si>
  <si>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</si>
  <si>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</si>
  <si>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</si>
  <si>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</si>
  <si>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</si>
  <si>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</si>
  <si>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</si>
  <si>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</si>
  <si>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</si>
  <si>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</si>
  <si>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</si>
  <si>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</si>
  <si>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</si>
  <si>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</si>
  <si>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</si>
  <si>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</si>
  <si>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</si>
  <si>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</si>
  <si>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</si>
  <si>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</si>
  <si>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</si>
  <si>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</si>
  <si>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</si>
  <si>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</si>
  <si>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</si>
  <si>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</si>
  <si>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</si>
  <si>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</si>
  <si>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</si>
  <si>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</si>
  <si>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</si>
  <si>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</si>
  <si>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</si>
  <si>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</si>
  <si>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</si>
  <si>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</si>
  <si>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</si>
  <si>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</si>
  <si>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</si>
  <si>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</si>
  <si>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</si>
  <si>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</si>
  <si>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</si>
  <si>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</si>
  <si>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</si>
  <si>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</si>
  <si>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</si>
  <si>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</si>
  <si>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</si>
  <si>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</si>
  <si>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</si>
  <si>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</si>
  <si>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</si>
  <si>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</si>
  <si>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</si>
  <si>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</si>
  <si>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</si>
  <si>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</si>
  <si>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</si>
  <si>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</si>
  <si>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</si>
  <si>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</si>
  <si>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</si>
  <si>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</si>
  <si>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</si>
  <si>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</si>
  <si>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</si>
  <si>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</si>
  <si>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</si>
  <si>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</si>
  <si>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</si>
  <si>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</si>
  <si>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</si>
  <si>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</si>
  <si>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</si>
  <si>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</si>
  <si>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</si>
  <si>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</si>
  <si>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</si>
  <si>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</si>
  <si>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</si>
  <si>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</si>
  <si>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</si>
  <si>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</si>
  <si>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</si>
  <si>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</si>
  <si>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</si>
  <si>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</si>
  <si>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</si>
  <si>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</si>
  <si>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</si>
  <si>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</si>
  <si>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</si>
  <si>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</si>
  <si>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</si>
  <si>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</si>
  <si>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</si>
  <si>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</si>
  <si>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</si>
  <si>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</si>
  <si>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</si>
  <si>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</si>
  <si>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</si>
  <si>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</si>
  <si>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</si>
  <si>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</si>
  <si>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</si>
  <si>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</si>
  <si>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</si>
  <si>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</si>
  <si>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</si>
  <si>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</si>
  <si>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</si>
  <si>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</si>
  <si>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</si>
  <si>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</si>
  <si>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</si>
  <si>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</si>
  <si>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</si>
  <si>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</si>
  <si>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</si>
  <si>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</si>
  <si>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</si>
  <si>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</si>
  <si>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</si>
  <si>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</si>
  <si>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</si>
  <si>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</si>
  <si>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</si>
  <si>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</si>
  <si>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</si>
  <si>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</si>
  <si>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</si>
  <si>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</si>
  <si>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</si>
  <si>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</si>
  <si>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</si>
  <si>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</si>
  <si>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</si>
  <si>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</si>
  <si>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</si>
  <si>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</si>
  <si>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</si>
  <si>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</si>
  <si>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</si>
  <si>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</si>
  <si>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</si>
  <si>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</si>
  <si>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</si>
  <si>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</si>
  <si>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</si>
  <si>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</si>
  <si>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</si>
  <si>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</si>
  <si>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</si>
  <si>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</si>
  <si>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</si>
  <si>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</si>
  <si>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</si>
  <si>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</si>
  <si>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</si>
  <si>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</si>
  <si>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</si>
  <si>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</si>
  <si>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</si>
  <si>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</si>
  <si>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</si>
  <si>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</si>
  <si>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</si>
  <si>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</si>
  <si>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</si>
  <si>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</si>
  <si>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</si>
  <si>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</si>
  <si>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</si>
  <si>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</si>
  <si>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</si>
  <si>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</si>
  <si>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</si>
  <si>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</si>
  <si>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</si>
  <si>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</si>
  <si>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</si>
  <si>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</si>
  <si>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</si>
  <si>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</si>
  <si>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</si>
  <si>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</si>
  <si>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</si>
  <si>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</si>
  <si>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</si>
  <si>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</si>
  <si>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</si>
  <si>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</si>
  <si>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</si>
  <si>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</si>
  <si>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</si>
  <si>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</si>
  <si>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</si>
  <si>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</si>
  <si>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</si>
  <si>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</si>
  <si>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</si>
  <si>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</si>
  <si>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</si>
  <si>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</si>
  <si>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</si>
  <si>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</si>
  <si>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</si>
  <si>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</si>
  <si>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</si>
  <si>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</si>
  <si>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</si>
  <si>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</si>
  <si>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</si>
  <si>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</si>
  <si>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</si>
  <si>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</si>
  <si>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</si>
  <si>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</si>
  <si>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</si>
  <si>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</si>
  <si>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</si>
  <si>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</si>
  <si>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</si>
  <si>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</si>
  <si>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</si>
  <si>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</si>
  <si>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</si>
  <si>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</si>
  <si>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</si>
  <si>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</si>
  <si>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</si>
  <si>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</si>
  <si>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</si>
  <si>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</si>
  <si>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</si>
  <si>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</si>
  <si>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</si>
  <si>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</si>
  <si>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</si>
  <si>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</si>
  <si>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</si>
  <si>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</si>
  <si>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</si>
  <si>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</si>
  <si>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</si>
  <si>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</si>
  <si>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</si>
  <si>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</si>
  <si>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</si>
  <si>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</si>
  <si>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</si>
  <si>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</si>
  <si>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</si>
  <si>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</si>
  <si>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</si>
  <si>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</si>
  <si>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</si>
  <si>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</si>
  <si>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</si>
  <si>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</si>
  <si>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</si>
  <si>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</si>
  <si>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</si>
  <si>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</si>
  <si>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</si>
  <si>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</si>
  <si>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</si>
  <si>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</si>
  <si>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</si>
  <si>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</si>
  <si>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</si>
  <si>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</si>
  <si>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</si>
  <si>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</si>
  <si>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</si>
  <si>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</si>
  <si>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</si>
  <si>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</si>
  <si>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</si>
  <si>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</si>
  <si>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</si>
  <si>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</si>
  <si>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</si>
  <si>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</si>
  <si>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</si>
  <si>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</si>
  <si>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</si>
  <si>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</si>
  <si>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</si>
  <si>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</si>
  <si>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</si>
  <si>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</si>
  <si>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</si>
  <si>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</si>
  <si>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</si>
  <si>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</si>
  <si>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</si>
  <si>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</si>
  <si>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</si>
  <si>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</si>
  <si>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</si>
  <si>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</si>
  <si>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</si>
  <si>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</si>
  <si>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</si>
  <si>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</si>
  <si>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</si>
  <si>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</si>
  <si>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</si>
  <si>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</si>
  <si>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</si>
  <si>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</si>
  <si>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</si>
  <si>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</si>
  <si>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</si>
  <si>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</si>
  <si>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</si>
  <si>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</si>
  <si>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</si>
  <si>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</si>
  <si>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</si>
  <si>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</si>
  <si>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</si>
  <si>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</si>
  <si>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</si>
  <si>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</si>
  <si>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</si>
  <si>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</si>
  <si>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</si>
  <si>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</si>
  <si>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</si>
  <si>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</si>
  <si>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</si>
  <si>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</si>
  <si>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</si>
  <si>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</si>
  <si>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</si>
  <si>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</si>
  <si>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</si>
  <si>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</si>
  <si>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</si>
  <si>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</si>
  <si>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</si>
  <si>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</si>
  <si>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</si>
  <si>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</si>
  <si>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</si>
  <si>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</si>
  <si>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</si>
  <si>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</si>
  <si>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</si>
  <si>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</si>
  <si>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</si>
  <si>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</si>
  <si>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</si>
  <si>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</si>
  <si>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</si>
  <si>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</si>
  <si>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</si>
  <si>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</si>
  <si>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</si>
  <si>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</si>
  <si>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</si>
  <si>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</si>
  <si>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</si>
  <si>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</si>
  <si>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</si>
  <si>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</si>
  <si>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</si>
  <si>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</si>
  <si>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</si>
  <si>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</si>
  <si>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</si>
  <si>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</si>
  <si>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</si>
  <si>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</si>
  <si>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</si>
  <si>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</si>
  <si>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</si>
  <si>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</si>
  <si>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</si>
  <si>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</si>
  <si>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</si>
  <si>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</si>
  <si>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</si>
  <si>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</si>
  <si>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</si>
  <si>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</si>
  <si>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</si>
  <si>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</si>
  <si>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</si>
  <si>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</si>
  <si>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</si>
  <si>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</si>
  <si>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</si>
  <si>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</si>
  <si>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</si>
  <si>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</si>
  <si>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</si>
  <si>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</si>
  <si>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</si>
  <si>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</si>
  <si>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</si>
  <si>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</si>
  <si>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</si>
  <si>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</si>
  <si>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</si>
  <si>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</si>
  <si>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</si>
  <si>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</si>
  <si>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</si>
  <si>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</si>
  <si>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</si>
  <si>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</si>
  <si>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</si>
  <si>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</si>
  <si>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</si>
  <si>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</si>
  <si>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</si>
  <si>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</si>
  <si>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</si>
  <si>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</si>
  <si>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</si>
  <si>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</si>
  <si>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</si>
  <si>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</si>
  <si>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</si>
  <si>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</si>
  <si>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</si>
  <si>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</si>
  <si>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</si>
  <si>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</si>
  <si>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</si>
  <si>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</si>
  <si>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</si>
  <si>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</si>
  <si>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</si>
  <si>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</si>
  <si>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</si>
  <si>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</si>
  <si>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</si>
  <si>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</si>
  <si>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</si>
  <si>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</si>
  <si>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</si>
  <si>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</si>
  <si>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</si>
  <si>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</si>
  <si>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</si>
  <si>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</si>
  <si>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</si>
  <si>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</si>
  <si>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</si>
  <si>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</si>
  <si>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</si>
  <si>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</si>
  <si>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</si>
  <si>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</si>
  <si>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</si>
  <si>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</si>
  <si>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</si>
  <si>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</si>
  <si>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</si>
  <si>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</si>
  <si>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</si>
  <si>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</si>
  <si>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</si>
  <si>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</si>
  <si>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</si>
  <si>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</si>
  <si>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</si>
  <si>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</si>
  <si>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</si>
  <si>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</si>
  <si>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</si>
  <si>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</si>
  <si>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</si>
  <si>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</si>
  <si>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</si>
  <si>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</si>
  <si>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</si>
  <si>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</si>
  <si>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</si>
  <si>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</si>
  <si>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</si>
  <si>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</si>
  <si>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</si>
  <si>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</si>
  <si>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</si>
  <si>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</si>
  <si>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</si>
  <si>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</si>
  <si>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</si>
  <si>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</si>
  <si>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</si>
  <si>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</si>
  <si>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</si>
  <si>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</si>
  <si>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</si>
  <si>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</si>
  <si>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</si>
  <si>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</si>
  <si>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</si>
  <si>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</si>
  <si>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</si>
  <si>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</si>
  <si>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</si>
  <si>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</si>
  <si>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</si>
  <si>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</si>
  <si>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</si>
  <si>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</si>
  <si>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</si>
  <si>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</si>
  <si>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</si>
  <si>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</si>
  <si>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</si>
  <si>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</si>
  <si>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</si>
  <si>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</si>
  <si>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</si>
  <si>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</si>
  <si>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</si>
  <si>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</si>
  <si>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</si>
  <si>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</si>
  <si>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</si>
  <si>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</si>
  <si>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</si>
  <si>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</si>
  <si>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</si>
  <si>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</si>
  <si>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</si>
  <si>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</si>
  <si>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</si>
  <si>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</si>
  <si>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</si>
  <si>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</si>
  <si>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</si>
  <si>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</si>
  <si>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</si>
  <si>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</si>
  <si>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</si>
  <si>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</si>
  <si>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</si>
  <si>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</si>
  <si>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</si>
  <si>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</si>
  <si>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</si>
  <si>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</si>
  <si>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</si>
  <si>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</si>
  <si>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</si>
  <si>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</si>
  <si>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</si>
  <si>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</si>
  <si>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</si>
  <si>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</si>
  <si>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</si>
  <si>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</si>
  <si>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</si>
  <si>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</si>
  <si>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</si>
  <si>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</si>
  <si>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</si>
  <si>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</si>
  <si>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</si>
  <si>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</si>
  <si>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</si>
  <si>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</si>
  <si>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</si>
  <si>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</si>
  <si>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</si>
  <si>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</si>
  <si>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</si>
  <si>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</si>
  <si>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</si>
  <si>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</si>
  <si>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</si>
  <si>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</si>
  <si>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</si>
  <si>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</si>
  <si>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</si>
  <si>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</si>
  <si>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</si>
  <si>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</si>
  <si>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</si>
  <si>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</si>
  <si>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</si>
  <si>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</si>
  <si>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</si>
  <si>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</si>
  <si>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</si>
  <si>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</si>
  <si>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</si>
  <si>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</si>
  <si>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</si>
  <si>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</si>
  <si>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</si>
  <si>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</si>
  <si>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</si>
  <si>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</si>
  <si>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</si>
  <si>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</si>
  <si>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</si>
  <si>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</si>
  <si>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</si>
  <si>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</si>
  <si>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</si>
  <si>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</si>
  <si>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</si>
  <si>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</si>
  <si>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</si>
  <si>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</si>
  <si>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</si>
  <si>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</si>
  <si>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</si>
  <si>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</si>
  <si>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</si>
  <si>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</si>
  <si>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</si>
  <si>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</si>
  <si>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</si>
  <si>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</si>
  <si>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</si>
  <si>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</si>
  <si>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</si>
  <si>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</si>
  <si>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</si>
  <si>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</si>
  <si>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</si>
  <si>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</si>
  <si>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</si>
  <si>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</si>
  <si>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</si>
  <si>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</si>
  <si>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</si>
  <si>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</si>
  <si>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</si>
  <si>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</si>
  <si>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</si>
  <si>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</si>
  <si>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</si>
  <si>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</si>
  <si>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</si>
  <si>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</si>
  <si>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</si>
  <si>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</si>
  <si>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</si>
  <si>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</si>
  <si>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</si>
  <si>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</si>
  <si>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</si>
  <si>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</si>
  <si>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</si>
  <si>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</si>
  <si>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</si>
  <si>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</si>
  <si>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</si>
  <si>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</si>
  <si>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</si>
  <si>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</si>
  <si>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</si>
  <si>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</si>
  <si>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</si>
  <si>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</si>
  <si>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</si>
  <si>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</si>
  <si>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</si>
  <si>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</si>
  <si>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</si>
  <si>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</si>
  <si>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</si>
  <si>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</si>
  <si>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</si>
  <si>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</si>
  <si>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</si>
  <si>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</si>
  <si>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</si>
  <si>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</si>
  <si>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</si>
  <si>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</si>
  <si>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</si>
  <si>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</si>
  <si>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</si>
  <si>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</si>
  <si>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</si>
  <si>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</si>
  <si>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</si>
  <si>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</si>
  <si>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</si>
  <si>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</si>
  <si>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</si>
  <si>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</si>
  <si>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</si>
  <si>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</si>
  <si>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</si>
  <si>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</si>
  <si>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</si>
  <si>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</si>
  <si>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</si>
  <si>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</si>
  <si>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</si>
  <si>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</si>
  <si>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</si>
  <si>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</si>
  <si>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</si>
  <si>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</si>
  <si>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</si>
  <si>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</si>
  <si>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</si>
  <si>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</si>
  <si>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</si>
  <si>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</si>
  <si>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</si>
  <si>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</si>
  <si>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</si>
  <si>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</si>
  <si>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</si>
  <si>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</si>
  <si>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</si>
  <si>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</si>
  <si>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</si>
  <si>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</si>
  <si>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</si>
  <si>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</si>
  <si>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</si>
  <si>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</si>
  <si>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</si>
  <si>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</si>
  <si>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</si>
  <si>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</si>
  <si>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</si>
  <si>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</si>
  <si>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</si>
  <si>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</si>
  <si>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</si>
  <si>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</si>
  <si>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</si>
  <si>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</si>
  <si>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</si>
  <si>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</si>
  <si>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</si>
  <si>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</si>
  <si>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</si>
  <si>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</si>
  <si>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</si>
  <si>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</si>
  <si>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</si>
  <si>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</si>
  <si>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</si>
  <si>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</si>
  <si>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</si>
  <si>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</si>
  <si>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</si>
  <si>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</si>
  <si>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</si>
  <si>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</si>
  <si>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</si>
  <si>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</si>
  <si>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</si>
  <si>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</si>
  <si>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</si>
  <si>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</si>
  <si>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</si>
  <si>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</si>
  <si>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</si>
  <si>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</si>
  <si>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</si>
  <si>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</si>
  <si>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</si>
  <si>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</si>
  <si>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</si>
  <si>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</si>
  <si>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</si>
  <si>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</si>
  <si>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</si>
  <si>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</si>
  <si>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</si>
  <si>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</si>
  <si>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</si>
  <si>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</si>
  <si>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</si>
  <si>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</si>
  <si>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</si>
  <si>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</si>
  <si>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</si>
  <si>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</si>
  <si>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</si>
  <si>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</si>
  <si>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</si>
  <si>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</si>
  <si>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</si>
  <si>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</si>
  <si>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</si>
  <si>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</si>
  <si>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</si>
  <si>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</si>
  <si>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</si>
  <si>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</si>
  <si>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</si>
  <si>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</si>
  <si>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</si>
  <si>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</si>
  <si>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</si>
  <si>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</si>
  <si>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</si>
  <si>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</si>
  <si>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</si>
  <si>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</si>
  <si>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</si>
  <si>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</si>
  <si>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</si>
  <si>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</si>
  <si>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</si>
  <si>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</si>
  <si>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</si>
  <si>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</si>
  <si>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</si>
  <si>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</si>
  <si>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</si>
  <si>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</si>
  <si>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</si>
  <si>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</si>
  <si>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</si>
  <si>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</si>
  <si>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</si>
  <si>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</si>
  <si>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</si>
  <si>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</si>
  <si>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</si>
  <si>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</si>
  <si>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</si>
  <si>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</si>
  <si>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</si>
  <si>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</si>
  <si>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</si>
  <si>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</si>
  <si>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</si>
  <si>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</si>
  <si>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</si>
  <si>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</si>
  <si>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</si>
  <si>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</si>
  <si>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</si>
  <si>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</si>
  <si>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</si>
  <si>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</si>
  <si>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</si>
  <si>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</si>
  <si>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</si>
  <si>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</si>
  <si>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</si>
  <si>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</si>
  <si>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</si>
  <si>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</si>
  <si>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</si>
  <si>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</si>
  <si>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</si>
  <si>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</si>
  <si>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</si>
  <si>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</si>
  <si>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</si>
  <si>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</si>
  <si>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</si>
  <si>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</si>
  <si>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</si>
  <si>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</si>
  <si>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</si>
  <si>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</si>
  <si>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</si>
  <si>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</si>
  <si>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</si>
  <si>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</si>
  <si>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</si>
  <si>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</si>
  <si>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</si>
  <si>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</si>
  <si>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</si>
  <si>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</si>
  <si>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</si>
  <si>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</si>
  <si>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</si>
  <si>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</si>
  <si>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</si>
  <si>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</si>
  <si>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</si>
  <si>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</si>
  <si>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</si>
  <si>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</si>
  <si>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</si>
  <si>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</si>
  <si>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</si>
  <si>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</si>
  <si>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</si>
  <si>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</si>
  <si>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</si>
  <si>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</si>
  <si>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</si>
  <si>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</si>
  <si>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</si>
  <si>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</si>
  <si>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</si>
  <si>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</si>
  <si>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</si>
  <si>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</si>
  <si>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</si>
  <si>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</si>
  <si>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</si>
  <si>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</si>
  <si>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</si>
  <si>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</si>
  <si>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</si>
  <si>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</si>
  <si>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</si>
  <si>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</si>
  <si>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</si>
  <si>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</si>
  <si>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</si>
  <si>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</si>
  <si>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</si>
  <si>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</si>
  <si>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</si>
  <si>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</si>
  <si>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</si>
  <si>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</si>
  <si>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</si>
  <si>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</si>
  <si>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</si>
  <si>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</si>
  <si>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</si>
  <si>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</si>
  <si>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</si>
  <si>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</si>
  <si>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</si>
  <si>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</si>
  <si>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</si>
  <si>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</si>
  <si>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</si>
  <si>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</si>
  <si>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</si>
  <si>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</si>
  <si>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</si>
  <si>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</si>
  <si>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</si>
  <si>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</si>
  <si>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</si>
  <si>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</si>
  <si>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</si>
  <si>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</si>
  <si>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</si>
  <si>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</si>
  <si>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</si>
  <si>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</si>
  <si>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</si>
  <si>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</si>
  <si>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</si>
  <si>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</si>
  <si>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</si>
  <si>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</si>
  <si>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</si>
  <si>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</si>
  <si>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</si>
  <si>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</si>
  <si>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</si>
  <si>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</si>
  <si>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</si>
  <si>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</si>
  <si>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</si>
  <si>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</si>
  <si>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</si>
  <si>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</si>
  <si>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</si>
  <si>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</si>
  <si>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</si>
  <si>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</si>
  <si>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</si>
  <si>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</si>
  <si>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</si>
  <si>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</si>
  <si>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</si>
  <si>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</si>
  <si>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</si>
  <si>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</si>
  <si>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</si>
  <si>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</si>
  <si>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</si>
  <si>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</si>
  <si>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</si>
  <si>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</si>
  <si>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</si>
  <si>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</si>
  <si>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</si>
  <si>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</si>
  <si>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</si>
  <si>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</si>
  <si>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</si>
  <si>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</si>
  <si>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</si>
  <si>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</si>
  <si>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</si>
  <si>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</si>
  <si>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</si>
  <si>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</si>
  <si>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</si>
  <si>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</si>
  <si>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</si>
  <si>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</si>
  <si>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</si>
  <si>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</si>
  <si>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</si>
  <si>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</si>
  <si>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</si>
  <si>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</si>
  <si>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</si>
  <si>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</si>
  <si>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</si>
  <si>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</si>
  <si>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</si>
  <si>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</si>
  <si>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</si>
  <si>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</si>
  <si>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</si>
  <si>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</si>
  <si>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</si>
  <si>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</si>
  <si>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</si>
  <si>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</si>
  <si>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</si>
  <si>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</si>
  <si>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</si>
  <si>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</si>
  <si>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</si>
  <si>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</si>
  <si>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</si>
  <si>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</si>
  <si>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</si>
  <si>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</si>
  <si>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</si>
  <si>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</si>
  <si>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</si>
  <si>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</si>
  <si>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</si>
  <si>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</si>
  <si>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</si>
  <si>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</si>
  <si>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</si>
  <si>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</si>
  <si>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</si>
  <si>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</si>
  <si>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</si>
  <si>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</si>
  <si>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</si>
  <si>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</si>
  <si>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</si>
  <si>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</si>
  <si>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</si>
  <si>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</si>
  <si>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</si>
  <si>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</si>
  <si>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</si>
  <si>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</si>
  <si>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</si>
  <si>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</si>
  <si>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</si>
  <si>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</si>
  <si>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</si>
  <si>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</si>
  <si>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</si>
  <si>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</si>
  <si>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</si>
  <si>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</si>
  <si>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</si>
  <si>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</si>
  <si>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</si>
  <si>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</si>
  <si>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</si>
  <si>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</si>
  <si>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</si>
  <si>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</si>
  <si>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</si>
  <si>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</si>
  <si>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</si>
  <si>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</si>
  <si>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</si>
  <si>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</si>
  <si>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</si>
  <si>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</si>
  <si>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</si>
  <si>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</si>
  <si>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</si>
  <si>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</si>
  <si>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</si>
  <si>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</si>
  <si>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</si>
  <si>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</si>
  <si>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</si>
  <si>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</si>
  <si>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</si>
  <si>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</si>
  <si>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</si>
  <si>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</si>
  <si>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</si>
  <si>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</si>
  <si>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</si>
  <si>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</si>
  <si>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</si>
  <si>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</si>
  <si>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</si>
  <si>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</si>
  <si>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</si>
  <si>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</si>
  <si>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</si>
  <si>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</si>
  <si>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</si>
  <si>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</si>
  <si>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</si>
  <si>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</si>
  <si>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</si>
  <si>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</si>
  <si>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</si>
  <si>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</si>
  <si>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</si>
  <si>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</si>
  <si>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</si>
  <si>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</si>
  <si>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</si>
  <si>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</si>
  <si>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</si>
  <si>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</si>
  <si>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</si>
  <si>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</si>
  <si>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</si>
  <si>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</si>
  <si>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</si>
  <si>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</si>
  <si>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</si>
  <si>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</si>
  <si>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</si>
  <si>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</si>
  <si>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</si>
  <si>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</si>
  <si>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</si>
  <si>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</si>
  <si>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</si>
  <si>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</si>
  <si>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</si>
  <si>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</si>
  <si>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</si>
  <si>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</si>
  <si>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</si>
  <si>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</si>
  <si>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</si>
  <si>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</si>
  <si>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</si>
  <si>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</si>
  <si>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</si>
  <si>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</si>
  <si>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</si>
  <si>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</si>
  <si>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</si>
  <si>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</si>
  <si>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</si>
  <si>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</si>
  <si>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</si>
  <si>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</si>
  <si>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</si>
  <si>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</si>
  <si>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</si>
  <si>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</si>
  <si>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</si>
  <si>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</si>
  <si>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</si>
  <si>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</si>
  <si>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</si>
  <si>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</si>
  <si>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</si>
  <si>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</si>
  <si>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</si>
  <si>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</si>
  <si>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</si>
  <si>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</si>
  <si>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</si>
  <si>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</si>
  <si>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</si>
  <si>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</si>
  <si>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</si>
  <si>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</si>
  <si>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</si>
  <si>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</si>
  <si>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</si>
  <si>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</si>
  <si>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</si>
  <si>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</si>
  <si>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</si>
  <si>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</si>
  <si>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</si>
  <si>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</si>
  <si>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</si>
  <si>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</si>
  <si>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</si>
  <si>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</si>
  <si>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</si>
  <si>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</si>
  <si>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</si>
  <si>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</si>
  <si>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</si>
  <si>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</si>
  <si>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</si>
  <si>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</si>
  <si>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</si>
  <si>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</si>
  <si>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</si>
  <si>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</si>
  <si>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</si>
  <si>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</si>
  <si>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</si>
  <si>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</si>
  <si>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</si>
  <si>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</si>
  <si>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</si>
  <si>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</si>
  <si>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</si>
  <si>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</si>
  <si>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</si>
  <si>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</si>
  <si>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</si>
  <si>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</si>
  <si>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</si>
  <si>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</si>
  <si>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</si>
  <si>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</si>
  <si>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</si>
  <si>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</si>
  <si>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</si>
  <si>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</si>
  <si>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</si>
  <si>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</si>
  <si>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</si>
  <si>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</si>
  <si>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</si>
  <si>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</si>
  <si>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</si>
  <si>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</si>
  <si>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</si>
  <si>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</si>
  <si>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</si>
  <si>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</si>
  <si>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</si>
  <si>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</si>
  <si>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</si>
  <si>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</si>
  <si>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</si>
  <si>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</si>
  <si>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</si>
  <si>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</si>
  <si>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</si>
  <si>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</si>
  <si>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</si>
  <si>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</si>
  <si>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</si>
  <si>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</si>
  <si>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</si>
  <si>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</si>
  <si>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</si>
  <si>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</si>
  <si>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</si>
  <si>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</si>
  <si>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</si>
  <si>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</si>
  <si>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</si>
  <si>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</si>
  <si>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</si>
  <si>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</si>
  <si>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</si>
  <si>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</si>
  <si>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</si>
  <si>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</si>
  <si>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</si>
  <si>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</si>
  <si>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</si>
  <si>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</si>
  <si>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</si>
  <si>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</si>
  <si>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</si>
  <si>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</si>
  <si>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</si>
  <si>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</si>
  <si>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</si>
  <si>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</si>
  <si>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</si>
  <si>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</si>
  <si>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</si>
  <si>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</si>
  <si>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</si>
  <si>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</si>
  <si>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</si>
  <si>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</si>
  <si>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</si>
  <si>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</si>
  <si>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</si>
  <si>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</si>
  <si>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</si>
  <si>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</si>
  <si>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</si>
  <si>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</si>
  <si>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</si>
  <si>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</si>
  <si>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</si>
  <si>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</si>
  <si>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</si>
  <si>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</si>
  <si>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</si>
  <si>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</si>
  <si>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</si>
  <si>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</si>
  <si>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</si>
  <si>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</si>
  <si>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</si>
  <si>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</si>
  <si>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</si>
  <si>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</si>
  <si>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</si>
  <si>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</si>
  <si>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</si>
  <si>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</si>
  <si>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</si>
  <si>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</si>
  <si>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</si>
  <si>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</si>
  <si>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</si>
  <si>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</si>
  <si>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</si>
  <si>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</si>
  <si>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</si>
  <si>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</si>
  <si>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</si>
  <si>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</si>
  <si>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</si>
  <si>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</si>
  <si>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</si>
  <si>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</si>
  <si>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</si>
  <si>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</si>
  <si>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</si>
  <si>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</si>
  <si>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</si>
  <si>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</si>
  <si>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</si>
  <si>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</si>
  <si>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</si>
  <si>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</si>
  <si>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</si>
  <si>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</si>
  <si>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</si>
  <si>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</si>
  <si>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</si>
  <si>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</si>
  <si>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</si>
  <si>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</si>
  <si>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</si>
  <si>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</si>
  <si>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</si>
  <si>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</si>
  <si>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</si>
  <si>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</si>
  <si>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</si>
  <si>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</si>
  <si>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</si>
  <si>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</si>
  <si>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</si>
  <si>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</si>
  <si>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</si>
  <si>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</si>
  <si>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</si>
  <si>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</si>
  <si>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</si>
  <si>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</si>
  <si>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</si>
  <si>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</si>
  <si>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</si>
  <si>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</si>
  <si>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</si>
  <si>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</si>
  <si>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</si>
  <si>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</si>
  <si>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</si>
  <si>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</si>
  <si>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</si>
  <si>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</si>
  <si>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</si>
  <si>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</si>
  <si>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</si>
  <si>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</si>
  <si>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</si>
  <si>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</si>
  <si>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</si>
  <si>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</si>
  <si>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</si>
  <si>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</si>
  <si>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</si>
  <si>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</si>
  <si>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</si>
  <si>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</si>
  <si>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</si>
  <si>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</si>
  <si>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</si>
  <si>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</si>
  <si>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</si>
  <si>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</si>
  <si>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</si>
  <si>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</si>
  <si>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</si>
  <si>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</si>
  <si>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</si>
  <si>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</si>
  <si>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</si>
  <si>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</si>
  <si>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</si>
  <si>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</si>
  <si>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</si>
  <si>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</si>
  <si>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</si>
  <si>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</si>
  <si>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</si>
  <si>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</si>
  <si>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</si>
  <si>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</si>
  <si>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</si>
  <si>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</si>
  <si>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</si>
  <si>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</si>
  <si>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</si>
  <si>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</si>
  <si>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</si>
  <si>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</si>
  <si>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</si>
  <si>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</si>
  <si>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</si>
  <si>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</si>
  <si>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</si>
  <si>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</si>
  <si>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</si>
  <si>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</si>
  <si>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</si>
  <si>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</si>
  <si>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</si>
  <si>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</si>
  <si>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</si>
  <si>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</si>
  <si>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</si>
  <si>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</si>
  <si>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</si>
  <si>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</si>
  <si>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</si>
  <si>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</si>
  <si>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</si>
  <si>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</si>
  <si>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</si>
  <si>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</si>
  <si>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</si>
  <si>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</si>
  <si>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</si>
  <si>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</si>
  <si>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</si>
  <si>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</si>
  <si>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</si>
  <si>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</si>
  <si>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</si>
  <si>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</si>
  <si>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</si>
  <si>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</si>
  <si>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</si>
  <si>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</si>
  <si>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</si>
  <si>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</si>
  <si>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</si>
  <si>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</si>
  <si>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</si>
  <si>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</si>
  <si>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</si>
  <si>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</si>
  <si>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</si>
  <si>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</si>
  <si>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</si>
  <si>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</si>
  <si>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</si>
  <si>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</si>
  <si>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</si>
  <si>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</si>
  <si>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</si>
  <si>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</si>
  <si>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</si>
  <si>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</si>
  <si>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</si>
  <si>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</si>
  <si>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</si>
  <si>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</si>
  <si>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</si>
  <si>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</si>
  <si>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</si>
  <si>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</si>
  <si>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</si>
  <si>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</si>
  <si>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</si>
  <si>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</si>
  <si>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</si>
  <si>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</si>
  <si>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</si>
  <si>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</si>
  <si>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</si>
  <si>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</si>
  <si>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</si>
  <si>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</si>
  <si>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</si>
  <si>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</si>
  <si>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</si>
  <si>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</si>
  <si>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</si>
  <si>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</si>
  <si>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</si>
  <si>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</si>
  <si>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</si>
  <si>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</si>
  <si>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</si>
  <si>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</si>
  <si>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</si>
  <si>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</si>
  <si>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</si>
  <si>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</si>
  <si>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</si>
  <si>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</si>
  <si>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</si>
  <si>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</si>
  <si>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</si>
  <si>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</si>
  <si>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</si>
  <si>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</si>
  <si>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</si>
  <si>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</si>
  <si>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</si>
  <si>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</si>
  <si>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</si>
  <si>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</si>
  <si>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</si>
  <si>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</si>
  <si>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</si>
  <si>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</si>
  <si>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</si>
  <si>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</si>
  <si>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</si>
  <si>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</si>
  <si>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</si>
  <si>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</si>
  <si>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</si>
  <si>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</si>
  <si>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</si>
  <si>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</si>
  <si>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</si>
  <si>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</si>
  <si>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</si>
  <si>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</si>
  <si>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</si>
  <si>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</si>
  <si>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</si>
  <si>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</si>
  <si>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</si>
  <si>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</si>
  <si>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</si>
  <si>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</si>
  <si>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</si>
  <si>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</si>
  <si>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</si>
  <si>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</si>
  <si>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</si>
  <si>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</si>
  <si>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</si>
  <si>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</si>
  <si>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</si>
  <si>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</si>
  <si>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</si>
  <si>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</si>
  <si>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</si>
  <si>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</si>
  <si>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</si>
  <si>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</si>
  <si>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</si>
  <si>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</si>
  <si>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</si>
  <si>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</si>
  <si>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</si>
  <si>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</si>
  <si>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</si>
  <si>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</si>
  <si>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</si>
  <si>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</si>
  <si>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</si>
  <si>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</si>
  <si>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</si>
  <si>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</si>
  <si>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</si>
  <si>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</si>
  <si>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</si>
  <si>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</si>
  <si>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</si>
  <si>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</si>
  <si>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</si>
  <si>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</si>
  <si>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</si>
  <si>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</si>
  <si>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</si>
  <si>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</si>
  <si>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</si>
  <si>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</si>
  <si>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</si>
  <si>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</si>
  <si>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</si>
  <si>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</si>
  <si>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</si>
  <si>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</si>
  <si>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</si>
  <si>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</si>
  <si>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</si>
  <si>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</si>
  <si>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</si>
  <si>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</si>
  <si>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</si>
  <si>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</si>
  <si>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</si>
  <si>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</si>
  <si>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</si>
  <si>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</si>
  <si>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</si>
  <si>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</si>
  <si>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</si>
  <si>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</si>
  <si>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</si>
  <si>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</si>
  <si>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</si>
  <si>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</si>
  <si>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</si>
  <si>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</si>
  <si>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</si>
  <si>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</si>
  <si>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</si>
  <si>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</si>
  <si>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</si>
  <si>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</si>
  <si>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</si>
  <si>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</si>
  <si>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</si>
  <si>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</si>
  <si>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</si>
  <si>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</si>
  <si>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</si>
  <si>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</si>
  <si>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</si>
  <si>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</si>
  <si>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</si>
  <si>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</si>
  <si>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</si>
  <si>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</si>
  <si>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</si>
  <si>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</si>
  <si>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</si>
  <si>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</si>
  <si>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</si>
  <si>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</si>
  <si>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</si>
  <si>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</si>
  <si>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</si>
  <si>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</si>
  <si>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</si>
  <si>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</si>
  <si>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</si>
  <si>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</si>
  <si>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</si>
  <si>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</si>
  <si>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</si>
  <si>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</si>
  <si>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</si>
  <si>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</si>
  <si>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</si>
  <si>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</si>
  <si>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</si>
  <si>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</si>
  <si>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</si>
  <si>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</si>
  <si>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</si>
  <si>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</si>
  <si>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</si>
  <si>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</si>
  <si>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</si>
  <si>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</si>
  <si>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</si>
  <si>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</si>
  <si>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</si>
  <si>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</si>
  <si>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</si>
  <si>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</si>
  <si>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</si>
  <si>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</si>
  <si>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</si>
  <si>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</si>
  <si>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</si>
  <si>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</si>
  <si>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</si>
  <si>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</si>
  <si>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</si>
  <si>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</si>
  <si>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</si>
  <si>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</si>
  <si>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</si>
  <si>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</si>
  <si>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</si>
  <si>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</si>
  <si>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</si>
  <si>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</si>
  <si>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</si>
  <si>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</si>
  <si>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</si>
  <si>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</si>
  <si>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</si>
  <si>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</si>
  <si>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</si>
  <si>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</si>
  <si>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</si>
  <si>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</si>
  <si>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</si>
  <si>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</si>
  <si>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</si>
  <si>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</si>
  <si>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</si>
  <si>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</si>
  <si>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</si>
  <si>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</si>
  <si>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</si>
  <si>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</si>
  <si>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</si>
  <si>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</si>
  <si>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</si>
  <si>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</si>
  <si>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</si>
  <si>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</si>
  <si>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</si>
  <si>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</si>
  <si>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</si>
  <si>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</si>
  <si>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</si>
  <si>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</si>
  <si>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</si>
  <si>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</si>
  <si>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</si>
  <si>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</si>
  <si>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</si>
  <si>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</si>
  <si>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</si>
  <si>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</si>
  <si>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</si>
  <si>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</si>
  <si>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</si>
  <si>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</si>
  <si>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</si>
  <si>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</si>
  <si>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</si>
  <si>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</si>
  <si>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</si>
  <si>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</si>
  <si>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</si>
  <si>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</si>
  <si>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</si>
  <si>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</si>
  <si>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</si>
  <si>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</si>
  <si>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</si>
  <si>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</si>
  <si>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</si>
  <si>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</si>
  <si>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</si>
  <si>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</si>
  <si>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</si>
  <si>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</si>
  <si>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</si>
  <si>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</si>
  <si>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</si>
  <si>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</si>
  <si>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</si>
  <si>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</si>
  <si>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</si>
  <si>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</si>
  <si>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</si>
  <si>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</si>
  <si>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</si>
  <si>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</si>
  <si>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</si>
  <si>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</si>
  <si>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</si>
  <si>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</si>
  <si>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</si>
  <si>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</si>
  <si>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</si>
  <si>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</si>
  <si>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</si>
  <si>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</si>
  <si>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</si>
  <si>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</si>
  <si>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</si>
  <si>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</si>
  <si>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</si>
  <si>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</si>
  <si>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</si>
  <si>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</si>
  <si>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</si>
  <si>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</si>
  <si>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</si>
  <si>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</si>
  <si>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</si>
  <si>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</si>
  <si>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</si>
  <si>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</si>
  <si>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</si>
  <si>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</si>
  <si>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</si>
  <si>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</si>
  <si>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</si>
  <si>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</si>
  <si>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</si>
  <si>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</si>
  <si>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</si>
  <si>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</si>
  <si>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</si>
  <si>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</si>
  <si>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</si>
  <si>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</si>
  <si>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</si>
  <si>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</si>
  <si>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</si>
  <si>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</si>
  <si>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</si>
  <si>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</si>
  <si>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</si>
  <si>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</si>
  <si>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</si>
  <si>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</si>
  <si>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</si>
  <si>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</si>
  <si>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</si>
  <si>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</si>
  <si>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</si>
  <si>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</si>
  <si>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</si>
  <si>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</si>
  <si>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</si>
  <si>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</si>
  <si>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</si>
  <si>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</si>
  <si>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</si>
  <si>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</si>
  <si>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</si>
  <si>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</si>
  <si>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</si>
  <si>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</si>
  <si>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</si>
  <si>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</si>
  <si>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</si>
  <si>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</si>
  <si>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</si>
  <si>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</si>
  <si>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</si>
  <si>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</si>
  <si>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</si>
  <si>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</si>
  <si>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</si>
  <si>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</si>
  <si>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</si>
  <si>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</si>
  <si>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</si>
  <si>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</si>
  <si>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</si>
  <si>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</si>
  <si>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</si>
  <si>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</si>
  <si>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</si>
  <si>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</si>
  <si>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</si>
  <si>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</si>
  <si>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</si>
  <si>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</si>
  <si>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</si>
  <si>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</si>
  <si>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</si>
  <si>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</si>
  <si>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</si>
  <si>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</si>
  <si>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</si>
  <si>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</si>
  <si>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</si>
  <si>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</si>
  <si>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</si>
  <si>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</si>
  <si>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</si>
  <si>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</si>
  <si>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</si>
  <si>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</si>
  <si>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</si>
  <si>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</si>
  <si>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</si>
  <si>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</si>
  <si>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</si>
  <si>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</si>
  <si>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</si>
  <si>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</si>
  <si>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</si>
  <si>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</si>
  <si>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</si>
  <si>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</si>
  <si>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</si>
  <si>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</si>
  <si>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</si>
  <si>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</si>
  <si>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</si>
  <si>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</si>
  <si>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</si>
  <si>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</si>
  <si>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</si>
  <si>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</si>
  <si>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</si>
  <si>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</si>
  <si>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</si>
  <si>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</si>
  <si>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</si>
  <si>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</si>
  <si>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</si>
  <si>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</si>
  <si>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</si>
  <si>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</si>
  <si>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</si>
  <si>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</si>
  <si>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</si>
  <si>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</si>
  <si>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</si>
  <si>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</si>
  <si>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</si>
  <si>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</si>
  <si>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</si>
  <si>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</si>
  <si>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</si>
  <si>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</si>
  <si>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</si>
  <si>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</si>
  <si>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</si>
  <si>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</si>
  <si>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</si>
  <si>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</si>
  <si>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</si>
  <si>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</si>
  <si>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</si>
  <si>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</si>
  <si>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</si>
  <si>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</si>
  <si>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</si>
  <si>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</si>
  <si>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</si>
  <si>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</si>
  <si>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</si>
  <si>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</si>
  <si>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</si>
  <si>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</si>
  <si>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</si>
  <si>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</si>
  <si>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</si>
  <si>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</si>
  <si>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</si>
  <si>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</si>
  <si>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</si>
  <si>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</si>
  <si>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</si>
  <si>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</si>
  <si>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</si>
  <si>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</si>
  <si>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</si>
  <si>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</si>
  <si>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</si>
  <si>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</si>
  <si>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</si>
  <si>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</si>
  <si>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</si>
  <si>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</si>
  <si>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</si>
  <si>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</si>
  <si>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</si>
  <si>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</si>
  <si>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</si>
  <si>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</si>
  <si>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</si>
  <si>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</si>
  <si>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</si>
  <si>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</si>
  <si>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</si>
  <si>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</si>
  <si>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</si>
  <si>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</si>
  <si>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</si>
  <si>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</si>
  <si>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</si>
  <si>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</si>
  <si>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</si>
  <si>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</si>
  <si>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</si>
  <si>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</si>
  <si>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</si>
  <si>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</si>
  <si>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</si>
  <si>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</si>
  <si>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</si>
  <si>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</si>
  <si>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</si>
  <si>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</si>
  <si>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</si>
  <si>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</si>
  <si>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</si>
  <si>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</si>
  <si>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</si>
  <si>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</si>
  <si>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</si>
  <si>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</si>
  <si>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</si>
  <si>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</si>
  <si>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</si>
  <si>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</si>
  <si>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</si>
  <si>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</si>
  <si>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</si>
  <si>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</si>
  <si>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</si>
  <si>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</si>
  <si>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</si>
  <si>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</si>
  <si>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</si>
  <si>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</si>
  <si>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</si>
  <si>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</si>
  <si>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</si>
  <si>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</si>
  <si>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</si>
  <si>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</si>
  <si>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</si>
  <si>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</si>
  <si>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</si>
  <si>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</si>
  <si>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</si>
  <si>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</si>
  <si>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</si>
  <si>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</si>
  <si>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</si>
  <si>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</si>
  <si>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</si>
  <si>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</si>
  <si>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</si>
  <si>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</si>
  <si>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</si>
  <si>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</si>
  <si>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</si>
  <si>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</si>
  <si>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</si>
  <si>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</si>
  <si>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</si>
  <si>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</si>
  <si>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</si>
  <si>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</si>
  <si>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</si>
  <si>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</si>
  <si>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</si>
  <si>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</si>
  <si>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</si>
  <si>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</si>
  <si>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</si>
  <si>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</si>
  <si>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</si>
  <si>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</si>
  <si>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</si>
  <si>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</si>
  <si>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</si>
  <si>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</si>
  <si>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</si>
  <si>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</si>
  <si>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</si>
  <si>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</si>
  <si>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</si>
  <si>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</si>
  <si>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</si>
  <si>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</si>
  <si>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</si>
  <si>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</si>
  <si>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</si>
  <si>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</si>
  <si>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</si>
  <si>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</si>
  <si>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</si>
  <si>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</si>
  <si>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</si>
  <si>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</si>
  <si>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</si>
  <si>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</si>
  <si>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</si>
  <si>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</si>
  <si>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</si>
  <si>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</si>
  <si>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</si>
  <si>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</si>
  <si>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</si>
  <si>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</si>
  <si>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</si>
  <si>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</si>
  <si>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</si>
  <si>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</si>
  <si>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</si>
  <si>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</si>
  <si>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</si>
  <si>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</si>
  <si>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</si>
  <si>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</si>
  <si>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</si>
  <si>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</si>
  <si>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</si>
  <si>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</si>
  <si>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</si>
  <si>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</si>
  <si>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</si>
  <si>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</si>
  <si>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</si>
  <si>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</si>
  <si>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</si>
  <si>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</si>
  <si>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</si>
  <si>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</si>
  <si>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</si>
  <si>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</si>
  <si>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</si>
  <si>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</si>
  <si>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</si>
  <si>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</si>
  <si>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</si>
  <si>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</si>
  <si>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</si>
  <si>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</si>
  <si>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</si>
  <si>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</si>
  <si>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</si>
  <si>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</si>
  <si>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</si>
  <si>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</si>
  <si>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</si>
  <si>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</si>
  <si>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</si>
  <si>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</si>
  <si>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</si>
  <si>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</si>
  <si>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</si>
  <si>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</si>
  <si>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</si>
  <si>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</si>
  <si>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</si>
  <si>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</si>
  <si>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</si>
  <si>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</si>
  <si>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</si>
  <si>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</si>
  <si>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</si>
  <si>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</si>
  <si>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</si>
  <si>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</si>
  <si>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</si>
  <si>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</si>
  <si>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</si>
  <si>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</si>
  <si>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</si>
  <si>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</si>
  <si>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</si>
  <si>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</si>
  <si>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</si>
  <si>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</si>
  <si>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</si>
  <si>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</si>
  <si>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</si>
  <si>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</si>
  <si>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</si>
  <si>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</si>
  <si>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</si>
  <si>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</si>
  <si>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</si>
  <si>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</si>
  <si>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</si>
  <si>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</si>
  <si>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</si>
  <si>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</si>
  <si>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</si>
  <si>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</si>
  <si>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</si>
  <si>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</si>
  <si>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</si>
  <si>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</si>
  <si>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</si>
  <si>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</si>
  <si>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</si>
  <si>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</si>
  <si>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</si>
  <si>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</si>
  <si>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</si>
  <si>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</si>
  <si>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</si>
  <si>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</si>
  <si>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</si>
  <si>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</si>
  <si>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</si>
  <si>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</si>
  <si>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</si>
  <si>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</si>
  <si>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</si>
  <si>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</si>
  <si>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</si>
  <si>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</si>
  <si>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</si>
  <si>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</si>
  <si>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</si>
  <si>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</si>
  <si>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</si>
  <si>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</si>
  <si>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</si>
  <si>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</si>
  <si>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</si>
  <si>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</si>
  <si>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</si>
  <si>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</si>
  <si>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</si>
  <si>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</si>
  <si>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</si>
  <si>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</si>
  <si>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</si>
  <si>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</si>
  <si>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</si>
  <si>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</si>
  <si>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</si>
  <si>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</si>
  <si>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</si>
  <si>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</si>
  <si>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</si>
  <si>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</si>
  <si>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</si>
  <si>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</si>
  <si>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</si>
  <si>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</si>
  <si>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</si>
  <si>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</si>
  <si>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</si>
  <si>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</si>
  <si>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</si>
  <si>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</si>
  <si>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</si>
  <si>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</si>
  <si>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</si>
  <si>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</si>
  <si>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</si>
  <si>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</si>
  <si>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</si>
  <si>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</si>
  <si>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</si>
  <si>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</si>
  <si>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</si>
  <si>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</si>
  <si>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</si>
  <si>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</si>
  <si>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</si>
  <si>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</si>
  <si>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</si>
  <si>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</si>
  <si>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</si>
  <si>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</si>
  <si>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</si>
  <si>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</si>
  <si>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</si>
  <si>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</si>
  <si>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</si>
  <si>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</si>
  <si>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</si>
  <si>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</si>
  <si>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</si>
  <si>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</si>
  <si>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</si>
  <si>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</si>
  <si>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</si>
  <si>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</si>
  <si>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</si>
  <si>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</si>
  <si>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</si>
  <si>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</si>
  <si>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</si>
  <si>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</si>
  <si>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</si>
  <si>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</si>
  <si>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</si>
  <si>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</si>
  <si>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</si>
  <si>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</si>
  <si>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</si>
  <si>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</si>
  <si>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</si>
  <si>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</si>
  <si>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</si>
  <si>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</si>
  <si>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</si>
  <si>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</si>
  <si>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</si>
  <si>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</si>
  <si>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</si>
  <si>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</si>
  <si>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</si>
  <si>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</si>
  <si>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</si>
  <si>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</si>
  <si>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</si>
  <si>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</si>
  <si>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</si>
  <si>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</si>
  <si>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</si>
  <si>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</si>
  <si>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</si>
  <si>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</si>
  <si>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</si>
  <si>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</si>
  <si>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</si>
  <si>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</si>
  <si>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</si>
  <si>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</si>
  <si>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</si>
  <si>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</si>
  <si>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</si>
  <si>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</si>
  <si>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</si>
  <si>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</si>
  <si>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</si>
  <si>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</si>
  <si>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</si>
  <si>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</si>
  <si>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</si>
  <si>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</si>
  <si>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</si>
  <si>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</si>
  <si>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</si>
  <si>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</si>
  <si>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</si>
  <si>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</si>
  <si>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</si>
  <si>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</si>
  <si>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</si>
  <si>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</si>
  <si>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</si>
  <si>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</si>
  <si>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</si>
  <si>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</si>
  <si>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</si>
  <si>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</si>
  <si>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</si>
  <si>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</si>
  <si>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</si>
  <si>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</si>
  <si>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</si>
  <si>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</si>
  <si>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</si>
  <si>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</si>
  <si>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</si>
  <si>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</si>
  <si>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</si>
  <si>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</si>
  <si>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</si>
  <si>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</si>
  <si>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</si>
  <si>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</si>
  <si>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</si>
  <si>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</si>
  <si>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</si>
  <si>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</si>
  <si>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</si>
  <si>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</si>
  <si>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</si>
  <si>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</si>
  <si>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</si>
  <si>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</si>
  <si>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</si>
  <si>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</si>
  <si>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</si>
  <si>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</si>
  <si>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</si>
  <si>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</si>
  <si>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</si>
  <si>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</si>
  <si>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</si>
  <si>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</si>
  <si>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</si>
  <si>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</si>
  <si>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</si>
  <si>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</si>
  <si>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</si>
  <si>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</si>
  <si>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</si>
  <si>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</si>
  <si>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</si>
  <si>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</si>
  <si>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</si>
  <si>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</si>
  <si>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</si>
  <si>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</si>
  <si>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</si>
  <si>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</si>
  <si>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</si>
  <si>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</si>
  <si>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</si>
  <si>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</si>
  <si>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</si>
  <si>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</si>
  <si>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</si>
  <si>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</si>
  <si>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</si>
  <si>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</si>
  <si>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</si>
  <si>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</si>
  <si>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</si>
  <si>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</si>
  <si>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</si>
  <si>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</si>
  <si>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</si>
  <si>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</si>
  <si>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</si>
  <si>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</si>
  <si>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</si>
  <si>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</si>
  <si>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</si>
  <si>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</si>
  <si>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</si>
  <si>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</si>
  <si>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</si>
  <si>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</si>
  <si>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</si>
  <si>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</si>
  <si>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</si>
  <si>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</si>
  <si>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</si>
  <si>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</si>
  <si>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</si>
  <si>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</si>
  <si>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</si>
  <si>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</si>
  <si>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</si>
  <si>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</si>
  <si>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</si>
  <si>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</si>
  <si>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</si>
  <si>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</si>
  <si>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</si>
  <si>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</si>
  <si>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</si>
  <si>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</si>
  <si>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</si>
  <si>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</si>
  <si>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</si>
  <si>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</si>
  <si>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</si>
  <si>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</si>
  <si>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</si>
  <si>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</si>
  <si>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</si>
  <si>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</si>
  <si>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</si>
  <si>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</si>
  <si>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</si>
  <si>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</si>
  <si>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</si>
  <si>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</si>
  <si>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</si>
  <si>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</si>
  <si>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</si>
  <si>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</si>
  <si>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</si>
  <si>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</si>
  <si>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</si>
  <si>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</si>
  <si>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</si>
  <si>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</si>
  <si>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</si>
  <si>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</si>
  <si>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</si>
  <si>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</si>
  <si>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</si>
  <si>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</si>
  <si>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</si>
  <si>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</si>
  <si>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</si>
  <si>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</si>
  <si>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</si>
  <si>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</si>
  <si>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</si>
  <si>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</si>
  <si>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</si>
  <si>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</si>
  <si>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</si>
  <si>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</si>
  <si>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</si>
  <si>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</si>
  <si>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</si>
  <si>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</si>
  <si>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</si>
  <si>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</si>
  <si>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</si>
  <si>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</si>
  <si>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</si>
  <si>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</si>
  <si>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</si>
  <si>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</si>
  <si>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</si>
  <si>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</si>
  <si>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</si>
  <si>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</si>
  <si>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</si>
  <si>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</si>
  <si>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</si>
  <si>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</si>
  <si>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</si>
  <si>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</si>
  <si>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</si>
  <si>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</si>
  <si>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</si>
  <si>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</si>
  <si>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</si>
  <si>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</si>
  <si>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</si>
  <si>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</si>
  <si>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</si>
  <si>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</si>
  <si>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</si>
  <si>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</si>
  <si>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</si>
  <si>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</si>
  <si>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</si>
  <si>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</si>
  <si>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</si>
  <si>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</si>
  <si>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</si>
  <si>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</si>
  <si>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</si>
  <si>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</si>
  <si>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</si>
  <si>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</si>
  <si>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</si>
  <si>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</si>
  <si>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</si>
  <si>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</si>
  <si>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</si>
  <si>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</si>
  <si>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</si>
  <si>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</si>
  <si>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</si>
  <si>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</si>
  <si>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</si>
  <si>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</si>
  <si>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</si>
  <si>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</si>
  <si>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</si>
  <si>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</si>
  <si>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</si>
  <si>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</si>
  <si>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</si>
  <si>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</si>
  <si>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</si>
  <si>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</si>
  <si>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</si>
  <si>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</si>
  <si>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</si>
  <si>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</si>
  <si>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</si>
  <si>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</si>
  <si>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</si>
  <si>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</si>
  <si>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</si>
  <si>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</si>
  <si>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</si>
  <si>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</si>
  <si>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</si>
  <si>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</si>
  <si>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</si>
  <si>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</si>
  <si>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</si>
  <si>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</si>
  <si>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</si>
  <si>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</si>
  <si>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</si>
  <si>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</si>
  <si>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</si>
  <si>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</si>
  <si>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</si>
  <si>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</si>
  <si>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</si>
  <si>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</si>
  <si>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</si>
  <si>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</si>
  <si>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</si>
  <si>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</si>
  <si>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</si>
  <si>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</si>
  <si>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</si>
  <si>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</si>
  <si>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</si>
  <si>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</si>
  <si>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</si>
  <si>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</si>
  <si>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</si>
  <si>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</si>
  <si>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</si>
  <si>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</si>
  <si>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</si>
  <si>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</si>
  <si>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</si>
  <si>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</si>
  <si>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</si>
  <si>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</si>
  <si>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</si>
  <si>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</si>
  <si>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</si>
  <si>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</si>
  <si>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</si>
  <si>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</si>
  <si>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</si>
  <si>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</si>
  <si>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</si>
  <si>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</si>
  <si>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</si>
  <si>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</si>
  <si>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</si>
  <si>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</si>
  <si>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</si>
  <si>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</si>
  <si>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</si>
  <si>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</si>
  <si>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</si>
  <si>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</si>
  <si>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</si>
  <si>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</si>
  <si>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</si>
  <si>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</si>
  <si>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</si>
  <si>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</si>
  <si>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</si>
  <si>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</si>
  <si>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</si>
  <si>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</si>
  <si>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</si>
  <si>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</si>
  <si>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</si>
  <si>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</si>
  <si>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</si>
  <si>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</si>
  <si>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</si>
  <si>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</si>
  <si>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</si>
  <si>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</si>
  <si>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</si>
  <si>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</si>
  <si>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</si>
  <si>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</si>
  <si>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</si>
  <si>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</si>
  <si>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</si>
  <si>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</si>
  <si>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</si>
  <si>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</si>
  <si>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</si>
  <si>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</si>
  <si>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</si>
  <si>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</si>
  <si>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</si>
  <si>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</si>
  <si>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</si>
  <si>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</si>
  <si>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</si>
  <si>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</si>
  <si>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</si>
  <si>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</si>
  <si>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</si>
  <si>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</si>
  <si>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</si>
  <si>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</si>
  <si>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</si>
  <si>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</si>
  <si>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</si>
  <si>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</si>
  <si>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</si>
  <si>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</si>
  <si>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</si>
  <si>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</si>
  <si>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</si>
  <si>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</si>
  <si>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</si>
  <si>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</si>
  <si>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</si>
  <si>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</si>
  <si>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</si>
  <si>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</si>
  <si>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</si>
  <si>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</si>
  <si>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</si>
  <si>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</si>
  <si>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</si>
  <si>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</si>
  <si>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</si>
  <si>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</si>
  <si>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</si>
  <si>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</si>
  <si>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</si>
  <si>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</si>
  <si>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</si>
  <si>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</si>
  <si>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</si>
  <si>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</si>
  <si>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</si>
  <si>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</si>
  <si>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</si>
  <si>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</si>
  <si>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</si>
  <si>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</si>
  <si>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</si>
  <si>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</si>
  <si>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</si>
  <si>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</si>
  <si>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</si>
  <si>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</si>
  <si>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</si>
  <si>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</si>
  <si>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</si>
  <si>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</si>
  <si>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</si>
  <si>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</si>
  <si>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</si>
  <si>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</si>
  <si>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</si>
  <si>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</si>
  <si>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</si>
  <si>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</si>
  <si>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</si>
  <si>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</si>
  <si>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</si>
  <si>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</si>
  <si>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</si>
  <si>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</si>
  <si>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</si>
  <si>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</si>
  <si>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</si>
  <si>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</si>
  <si>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</si>
  <si>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</si>
  <si>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</si>
  <si>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</si>
  <si>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</si>
  <si>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</si>
  <si>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</si>
  <si>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</si>
  <si>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</si>
  <si>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</si>
  <si>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</si>
  <si>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</si>
  <si>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</si>
  <si>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</si>
  <si>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</si>
  <si>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</si>
  <si>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</si>
  <si>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</si>
  <si>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</si>
  <si>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</si>
  <si>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</si>
  <si>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</si>
  <si>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</si>
  <si>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</si>
  <si>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</si>
  <si>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</si>
  <si>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</si>
  <si>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</si>
  <si>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</si>
  <si>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</si>
  <si>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</si>
  <si>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</si>
  <si>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</si>
  <si>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</si>
  <si>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</si>
  <si>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</si>
  <si>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</si>
  <si>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</si>
  <si>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</si>
  <si>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</si>
  <si>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</si>
  <si>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</si>
  <si>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</si>
  <si>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</si>
  <si>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</si>
  <si>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</si>
  <si>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</si>
  <si>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</si>
  <si>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</si>
  <si>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</si>
  <si>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</si>
  <si>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</si>
  <si>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</si>
  <si>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</si>
  <si>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</si>
  <si>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</si>
  <si>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</si>
  <si>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</si>
  <si>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</si>
  <si>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</si>
  <si>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</si>
  <si>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</si>
  <si>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</si>
  <si>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</si>
  <si>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</si>
  <si>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</si>
  <si>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</si>
  <si>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</si>
  <si>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</si>
  <si>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</si>
  <si>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</si>
  <si>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</si>
  <si>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</si>
  <si>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</si>
  <si>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</si>
  <si>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</si>
  <si>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</si>
  <si>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</si>
  <si>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</si>
  <si>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</si>
  <si>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</si>
  <si>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</si>
  <si>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</si>
  <si>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</si>
  <si>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</si>
  <si>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</si>
  <si>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</si>
  <si>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</si>
  <si>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</si>
  <si>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</si>
  <si>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</si>
  <si>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</si>
  <si>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</si>
  <si>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</si>
  <si>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</si>
  <si>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</si>
  <si>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</si>
  <si>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</si>
  <si>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</si>
  <si>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</si>
  <si>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</si>
  <si>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</si>
  <si>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</si>
  <si>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</si>
  <si>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</si>
  <si>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</si>
  <si>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</si>
  <si>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</si>
  <si>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</si>
  <si>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</si>
  <si>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</si>
  <si>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</si>
  <si>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</si>
  <si>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</si>
  <si>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</si>
  <si>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</si>
  <si>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</si>
  <si>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</si>
  <si>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</si>
  <si>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</si>
  <si>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</si>
  <si>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</si>
  <si>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</si>
  <si>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</si>
  <si>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</si>
  <si>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</si>
  <si>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</si>
  <si>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</si>
  <si>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</si>
  <si>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</si>
  <si>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</si>
  <si>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</si>
  <si>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</si>
  <si>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</si>
  <si>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</si>
  <si>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</si>
  <si>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</si>
  <si>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</si>
  <si>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</si>
  <si>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</si>
  <si>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</si>
  <si>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</si>
  <si>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</si>
  <si>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</si>
  <si>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</si>
  <si>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</si>
  <si>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</si>
  <si>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</si>
  <si>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</si>
  <si>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</si>
  <si>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</si>
  <si>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</si>
  <si>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</si>
  <si>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</si>
  <si>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</si>
  <si>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</si>
  <si>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</si>
  <si>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</si>
  <si>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</si>
  <si>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</si>
  <si>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</si>
  <si>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</si>
  <si>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</si>
  <si>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</si>
  <si>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</si>
  <si>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</si>
  <si>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</si>
  <si>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</si>
  <si>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</si>
  <si>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</si>
  <si>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</si>
  <si>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</si>
  <si>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</si>
  <si>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</si>
  <si>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</si>
  <si>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</si>
  <si>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</si>
  <si>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</si>
  <si>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</si>
  <si>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</si>
  <si>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</si>
  <si>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</si>
  <si>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</si>
  <si>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</si>
  <si>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</si>
  <si>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</si>
  <si>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</si>
  <si>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</si>
  <si>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</si>
  <si>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</si>
  <si>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</si>
  <si>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</si>
  <si>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</si>
  <si>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</si>
  <si>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</si>
  <si>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</si>
  <si>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</si>
  <si>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</si>
  <si>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</si>
  <si>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</si>
  <si>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</si>
  <si>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</si>
  <si>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</si>
  <si>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</si>
  <si>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</si>
  <si>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</si>
  <si>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</si>
  <si>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</si>
  <si>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</si>
  <si>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</si>
  <si>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</si>
  <si>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</si>
  <si>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</si>
  <si>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</si>
  <si>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</si>
  <si>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</si>
  <si>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</si>
  <si>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</si>
  <si>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</si>
  <si>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</si>
  <si>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</si>
  <si>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</si>
  <si>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</si>
  <si>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</si>
  <si>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</si>
  <si>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</si>
  <si>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</si>
  <si>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</si>
  <si>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</si>
  <si>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</si>
  <si>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</si>
  <si>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</si>
  <si>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</si>
  <si>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</si>
  <si>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</si>
  <si>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</si>
  <si>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</si>
  <si>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</si>
  <si>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</si>
  <si>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</si>
  <si>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</si>
  <si>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</si>
  <si>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</si>
  <si>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</si>
  <si>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</si>
  <si>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</si>
  <si>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</si>
  <si>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</si>
  <si>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</si>
  <si>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</si>
  <si>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</si>
  <si>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</si>
  <si>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</si>
  <si>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</si>
  <si>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</si>
  <si>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</si>
  <si>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</si>
  <si>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</si>
  <si>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</si>
  <si>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</si>
  <si>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</si>
  <si>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</si>
  <si>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</si>
  <si>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</si>
  <si>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</si>
  <si>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</si>
  <si>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</si>
  <si>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</si>
  <si>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</si>
  <si>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</si>
  <si>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</si>
  <si>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</si>
  <si>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</si>
  <si>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</si>
  <si>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</si>
  <si>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</si>
  <si>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</si>
  <si>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</si>
  <si>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</si>
  <si>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</si>
  <si>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</si>
  <si>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</si>
  <si>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</si>
  <si>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</si>
  <si>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</si>
  <si>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</si>
  <si>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</si>
  <si>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</si>
  <si>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</si>
  <si>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</si>
  <si>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</si>
  <si>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</si>
  <si>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</si>
  <si>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</si>
  <si>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</si>
  <si>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</si>
  <si>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</si>
  <si>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</si>
  <si>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</si>
  <si>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</si>
  <si>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</si>
  <si>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</si>
  <si>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</si>
  <si>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</si>
  <si>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</si>
  <si>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</si>
  <si>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</si>
  <si>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</si>
  <si>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</si>
  <si>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</si>
  <si>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</si>
  <si>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</si>
  <si>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</si>
  <si>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</si>
  <si>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</si>
  <si>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</si>
  <si>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</si>
  <si>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</si>
  <si>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</si>
  <si>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</si>
  <si>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</si>
  <si>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</si>
  <si>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</si>
  <si>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</si>
  <si>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</si>
  <si>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</si>
  <si>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</si>
  <si>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</si>
  <si>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</si>
  <si>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</si>
  <si>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</si>
  <si>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</si>
  <si>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</si>
  <si>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</si>
  <si>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</si>
  <si>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</si>
  <si>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</si>
  <si>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</si>
  <si>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</si>
  <si>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</si>
  <si>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</si>
  <si>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</si>
  <si>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</si>
  <si>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</si>
  <si>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</si>
  <si>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</si>
  <si>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</si>
  <si>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</si>
  <si>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</si>
  <si>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</si>
  <si>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</si>
  <si>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</si>
  <si>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</si>
  <si>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</si>
  <si>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</si>
  <si>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</si>
  <si>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</si>
  <si>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</si>
  <si>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</si>
  <si>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</si>
  <si>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</si>
  <si>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</si>
  <si>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</si>
  <si>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</si>
  <si>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</si>
  <si>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</si>
  <si>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</si>
  <si>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</si>
  <si>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</si>
  <si>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</si>
  <si>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</si>
  <si>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</si>
  <si>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</si>
  <si>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</si>
  <si>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</si>
  <si>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</si>
  <si>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</si>
  <si>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</si>
  <si>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</si>
  <si>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</si>
  <si>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</si>
  <si>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</si>
  <si>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</si>
  <si>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</si>
  <si>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</si>
  <si>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</si>
  <si>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</si>
  <si>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</si>
  <si>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</si>
  <si>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</si>
  <si>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</si>
  <si>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</si>
  <si>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</si>
  <si>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</si>
  <si>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</si>
  <si>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</si>
  <si>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</si>
  <si>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</si>
  <si>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</si>
  <si>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</si>
  <si>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</si>
  <si>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</si>
  <si>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</si>
  <si>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</si>
  <si>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</si>
  <si>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</si>
  <si>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</si>
  <si>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</si>
  <si>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</si>
  <si>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</si>
  <si>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</si>
  <si>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</si>
  <si>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</si>
  <si>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</si>
  <si>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</si>
  <si>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</si>
  <si>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</si>
  <si>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</si>
  <si>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</si>
  <si>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</si>
  <si>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</si>
  <si>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</si>
  <si>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</si>
  <si>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</si>
  <si>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</si>
  <si>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</si>
  <si>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</si>
  <si>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</si>
  <si>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</si>
  <si>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</si>
  <si>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</si>
  <si>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</si>
  <si>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</si>
  <si>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</si>
  <si>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</si>
  <si>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</si>
  <si>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</si>
  <si>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</si>
  <si>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</si>
  <si>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</si>
  <si>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</si>
  <si>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</si>
  <si>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</si>
  <si>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</si>
  <si>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</si>
  <si>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</si>
  <si>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</si>
  <si>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</si>
  <si>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</si>
  <si>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</si>
  <si>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</si>
  <si>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</si>
  <si>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</si>
  <si>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</si>
  <si>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</si>
  <si>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</si>
  <si>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</si>
  <si>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</si>
  <si>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</si>
  <si>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</si>
  <si>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</si>
  <si>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</si>
  <si>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</si>
  <si>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</si>
  <si>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</si>
  <si>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</si>
  <si>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</si>
  <si>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</si>
  <si>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</si>
  <si>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</si>
  <si>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</si>
  <si>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</si>
  <si>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</si>
  <si>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</si>
  <si>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</si>
  <si>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</si>
  <si>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</si>
  <si>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</si>
  <si>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</si>
  <si>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</si>
  <si>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</si>
  <si>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</si>
  <si>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</si>
  <si>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</si>
  <si>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</si>
  <si>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</si>
  <si>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</si>
  <si>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</si>
  <si>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</si>
  <si>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</si>
  <si>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</si>
  <si>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</si>
  <si>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</si>
  <si>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</si>
  <si>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</si>
  <si>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</si>
  <si>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</si>
  <si>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</si>
  <si>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</si>
  <si>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</si>
  <si>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</si>
  <si>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</si>
  <si>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</si>
  <si>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</si>
  <si>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</si>
  <si>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</si>
  <si>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</si>
  <si>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</si>
  <si>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</si>
  <si>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</si>
  <si>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</si>
  <si>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</si>
  <si>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</si>
  <si>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</si>
  <si>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</si>
  <si>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</si>
  <si>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</si>
  <si>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</si>
  <si>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</si>
  <si>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</si>
  <si>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</si>
  <si>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</si>
  <si>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</si>
  <si>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</si>
  <si>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</si>
  <si>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</si>
  <si>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</si>
  <si>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</si>
  <si>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</si>
  <si>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</si>
  <si>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</si>
  <si>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</si>
  <si>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</si>
  <si>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</si>
  <si>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</si>
  <si>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</si>
  <si>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</si>
  <si>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</si>
  <si>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</si>
  <si>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</si>
  <si>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</si>
  <si>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</si>
  <si>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</si>
  <si>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</si>
  <si>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</si>
  <si>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</si>
  <si>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</si>
  <si>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</si>
  <si>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</si>
  <si>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</si>
  <si>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</si>
  <si>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</si>
  <si>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</si>
  <si>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</si>
  <si>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</si>
  <si>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</si>
  <si>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</si>
  <si>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</si>
  <si>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</si>
  <si>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</si>
  <si>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</si>
  <si>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</si>
  <si>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</si>
  <si>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</si>
  <si>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</si>
  <si>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</si>
  <si>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</si>
  <si>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</si>
  <si>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</si>
  <si>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</si>
  <si>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</si>
  <si>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</si>
  <si>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</si>
  <si>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</si>
  <si>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</si>
  <si>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</si>
  <si>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</si>
  <si>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</si>
  <si>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</si>
  <si>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</si>
  <si>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</si>
  <si>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</si>
  <si>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</si>
  <si>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</si>
  <si>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</si>
  <si>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</si>
  <si>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</si>
  <si>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</si>
  <si>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</si>
  <si>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</si>
  <si>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</si>
  <si>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</si>
  <si>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</si>
  <si>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</si>
  <si>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</si>
  <si>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</si>
  <si>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</si>
  <si>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</si>
  <si>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</si>
  <si>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</si>
  <si>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</si>
  <si>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</si>
  <si>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</si>
  <si>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</si>
  <si>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</si>
  <si>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</si>
  <si>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</si>
  <si>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</si>
  <si>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</si>
  <si>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</si>
  <si>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</si>
  <si>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</si>
  <si>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</si>
  <si>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</si>
  <si>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</si>
  <si>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</si>
  <si>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</si>
  <si>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</si>
  <si>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</si>
  <si>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</si>
  <si>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</si>
  <si>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</si>
  <si>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</si>
  <si>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</si>
  <si>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</si>
  <si>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</si>
  <si>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</si>
  <si>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</si>
  <si>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</si>
  <si>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</si>
  <si>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</si>
  <si>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</si>
  <si>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</si>
  <si>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</si>
  <si>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</si>
  <si>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</si>
  <si>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</si>
  <si>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</si>
  <si>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</si>
  <si>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</si>
  <si>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</si>
  <si>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</si>
  <si>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</si>
  <si>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</si>
  <si>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</si>
  <si>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</si>
  <si>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</si>
  <si>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</si>
  <si>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</si>
  <si>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</si>
  <si>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</si>
  <si>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</si>
  <si>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</si>
  <si>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</si>
  <si>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</si>
  <si>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</si>
  <si>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</si>
  <si>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</si>
  <si>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</si>
  <si>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</si>
  <si>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</si>
  <si>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</si>
  <si>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</si>
  <si>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</si>
  <si>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</si>
  <si>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</si>
  <si>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</si>
  <si>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</si>
  <si>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</si>
  <si>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</si>
  <si>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</si>
  <si>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</si>
  <si>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</si>
  <si>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</si>
  <si>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</si>
  <si>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</si>
  <si>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</si>
  <si>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</si>
  <si>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</si>
  <si>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</si>
  <si>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</si>
  <si>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</si>
  <si>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</si>
  <si>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</si>
  <si>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</si>
  <si>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</si>
  <si>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</si>
  <si>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</si>
  <si>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</si>
  <si>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</si>
  <si>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</si>
  <si>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</si>
  <si>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</si>
  <si>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</si>
  <si>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</si>
  <si>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</si>
  <si>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</si>
  <si>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</si>
  <si>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</si>
  <si>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</si>
  <si>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</si>
  <si>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</si>
  <si>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</si>
  <si>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</si>
  <si>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</si>
  <si>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</si>
  <si>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</si>
  <si>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</si>
  <si>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</si>
  <si>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</si>
  <si>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</si>
  <si>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</si>
  <si>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</si>
  <si>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</si>
  <si>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</si>
  <si>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</si>
  <si>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</si>
  <si>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</si>
  <si>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</si>
  <si>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</si>
  <si>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</si>
  <si>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</si>
  <si>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</si>
  <si>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</si>
  <si>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</si>
  <si>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</si>
  <si>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</si>
  <si>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</si>
  <si>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</si>
  <si>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</si>
  <si>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</si>
  <si>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</si>
  <si>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</si>
  <si>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</si>
  <si>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</si>
  <si>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</si>
  <si>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</si>
  <si>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</si>
  <si>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</si>
  <si>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</si>
  <si>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</si>
  <si>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</si>
  <si>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</si>
  <si>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</si>
  <si>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</si>
  <si>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</si>
  <si>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</si>
  <si>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</si>
  <si>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</si>
  <si>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</si>
  <si>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</si>
  <si>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</si>
  <si>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</si>
  <si>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</si>
  <si>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</si>
  <si>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</si>
  <si>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</si>
  <si>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</si>
  <si>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</si>
  <si>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</si>
  <si>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</si>
  <si>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</si>
  <si>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</si>
  <si>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</si>
  <si>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</si>
  <si>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</si>
  <si>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</si>
  <si>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</si>
  <si>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</si>
  <si>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</si>
  <si>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</si>
  <si>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</si>
  <si>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</si>
  <si>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</si>
  <si>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</si>
  <si>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</si>
  <si>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</si>
  <si>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</si>
  <si>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</si>
  <si>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</si>
  <si>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</si>
  <si>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</si>
  <si>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</si>
  <si>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</si>
  <si>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</si>
  <si>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</si>
  <si>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</si>
  <si>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</si>
  <si>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</si>
  <si>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</si>
  <si>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</si>
  <si>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</si>
  <si>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</si>
  <si>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</si>
  <si>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</si>
  <si>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</si>
  <si>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</si>
  <si>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</si>
  <si>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</si>
  <si>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</si>
  <si>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</si>
  <si>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</si>
  <si>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</si>
  <si>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</si>
  <si>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</si>
  <si>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</si>
  <si>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</si>
  <si>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</si>
  <si>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</si>
  <si>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</si>
  <si>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</si>
  <si>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</si>
  <si>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</si>
  <si>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</si>
  <si>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</si>
  <si>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</si>
  <si>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</si>
  <si>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</si>
  <si>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</si>
  <si>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</si>
  <si>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</si>
  <si>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</si>
  <si>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</si>
  <si>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</si>
  <si>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</si>
  <si>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</si>
  <si>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</si>
  <si>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</si>
  <si>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</si>
  <si>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</si>
  <si>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</si>
  <si>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</si>
  <si>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</si>
  <si>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</si>
  <si>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</si>
  <si>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</si>
  <si>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</si>
  <si>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</si>
  <si>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</si>
  <si>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</si>
  <si>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</si>
  <si>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</si>
  <si>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</si>
  <si>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</si>
  <si>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</si>
  <si>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</si>
  <si>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</si>
  <si>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</si>
  <si>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</si>
  <si>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</si>
  <si>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</si>
  <si>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</si>
  <si>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</si>
  <si>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</si>
  <si>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</si>
  <si>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</si>
  <si>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</si>
  <si>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</si>
  <si>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</si>
  <si>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</si>
  <si>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</si>
  <si>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</si>
  <si>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</si>
  <si>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</si>
  <si>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</si>
  <si>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</si>
  <si>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</si>
  <si>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</si>
  <si>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</si>
  <si>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</si>
  <si>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</si>
  <si>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</si>
  <si>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</si>
  <si>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</si>
  <si>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</si>
  <si>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</si>
  <si>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</si>
  <si>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</si>
  <si>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</si>
  <si>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</si>
  <si>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</si>
  <si>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</si>
  <si>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</si>
  <si>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</si>
  <si>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</si>
  <si>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</si>
  <si>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</si>
  <si>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</si>
  <si>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</si>
  <si>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</si>
  <si>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</si>
  <si>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</si>
  <si>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</si>
  <si>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</si>
  <si>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</si>
  <si>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</si>
  <si>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</si>
  <si>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</si>
  <si>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</si>
  <si>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</si>
  <si>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</si>
  <si>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</si>
  <si>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</si>
  <si>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</si>
  <si>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</si>
  <si>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</si>
  <si>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</si>
  <si>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</si>
  <si>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</si>
  <si>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</si>
  <si>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</si>
  <si>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</si>
  <si>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</si>
  <si>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</si>
  <si>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</si>
  <si>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</si>
  <si>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</si>
  <si>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</si>
  <si>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</si>
  <si>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</si>
  <si>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</si>
  <si>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</si>
  <si>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</si>
  <si>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</si>
  <si>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</si>
  <si>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</si>
  <si>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</si>
  <si>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</si>
  <si>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</si>
  <si>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</si>
  <si>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</si>
  <si>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</si>
  <si>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</si>
  <si>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</si>
  <si>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</si>
  <si>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</si>
  <si>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</si>
  <si>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</si>
  <si>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</si>
  <si>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</si>
  <si>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</si>
  <si>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</si>
  <si>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</si>
  <si>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</si>
  <si>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</si>
  <si>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</si>
  <si>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</si>
  <si>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</si>
  <si>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</si>
  <si>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</si>
  <si>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</si>
  <si>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</si>
  <si>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</si>
  <si>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</si>
  <si>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</si>
  <si>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</si>
  <si>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</si>
  <si>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</si>
  <si>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</si>
  <si>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</si>
  <si>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</si>
  <si>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</si>
  <si>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</si>
  <si>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</si>
  <si>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</si>
  <si>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</si>
  <si>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</si>
  <si>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</si>
  <si>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</si>
  <si>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</si>
  <si>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</si>
  <si>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</si>
  <si>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</si>
  <si>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</si>
  <si>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</si>
  <si>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</si>
  <si>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</si>
  <si>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</si>
  <si>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</si>
  <si>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</si>
  <si>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</si>
  <si>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</si>
  <si>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</si>
  <si>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</si>
  <si>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</si>
  <si>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</si>
  <si>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</si>
  <si>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</si>
  <si>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</si>
  <si>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</si>
  <si>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</si>
  <si>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</si>
  <si>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</si>
  <si>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</si>
  <si>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</si>
  <si>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</si>
  <si>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</si>
  <si>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</si>
  <si>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</si>
  <si>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</si>
  <si>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</si>
  <si>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</si>
  <si>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</si>
  <si>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</si>
  <si>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</si>
  <si>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</si>
  <si>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</si>
  <si>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</si>
  <si>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</si>
  <si>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</si>
  <si>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</si>
  <si>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</si>
  <si>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</si>
  <si>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</si>
  <si>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</si>
  <si>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</si>
  <si>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</si>
  <si>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</si>
  <si>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</si>
  <si>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</si>
  <si>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</si>
  <si>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</si>
  <si>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</si>
  <si>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</si>
  <si>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</si>
  <si>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</si>
  <si>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</si>
  <si>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</si>
  <si>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</si>
  <si>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</si>
  <si>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</si>
  <si>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</si>
  <si>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</si>
  <si>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</si>
  <si>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</si>
  <si>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</si>
  <si>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</si>
  <si>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</si>
  <si>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</si>
  <si>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</si>
  <si>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</si>
  <si>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</si>
  <si>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</si>
  <si>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</si>
  <si>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</si>
  <si>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</si>
  <si>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</si>
  <si>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</si>
  <si>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</si>
  <si>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</si>
  <si>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</si>
  <si>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</si>
  <si>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</si>
  <si>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</si>
  <si>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</si>
  <si>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</si>
  <si>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</si>
  <si>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</si>
  <si>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</si>
  <si>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</si>
  <si>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</si>
  <si>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</si>
  <si>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</si>
  <si>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</si>
  <si>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</si>
  <si>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</si>
  <si>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</si>
  <si>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</si>
  <si>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</si>
  <si>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</si>
  <si>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</si>
  <si>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</si>
  <si>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</si>
  <si>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</si>
  <si>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</si>
  <si>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</si>
  <si>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</si>
  <si>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</si>
  <si>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</si>
  <si>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</si>
  <si>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</si>
  <si>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</si>
  <si>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</si>
  <si>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</si>
  <si>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</si>
  <si>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</si>
  <si>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</si>
  <si>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</si>
  <si>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</si>
  <si>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</si>
  <si>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</si>
  <si>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</si>
  <si>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</si>
  <si>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</si>
  <si>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</si>
  <si>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</si>
  <si>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</si>
  <si>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</si>
  <si>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</si>
  <si>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</si>
  <si>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</si>
  <si>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</si>
  <si>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</si>
  <si>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</si>
  <si>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</si>
  <si>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</si>
  <si>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</si>
  <si>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</si>
  <si>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</si>
  <si>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</si>
  <si>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</si>
  <si>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</si>
  <si>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</si>
  <si>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</si>
  <si>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</si>
  <si>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</si>
  <si>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</si>
  <si>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</si>
  <si>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</si>
  <si>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</si>
  <si>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</si>
  <si>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</si>
  <si>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</si>
  <si>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</si>
  <si>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</si>
  <si>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</si>
  <si>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</si>
  <si>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</si>
  <si>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</si>
  <si>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</si>
  <si>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</si>
  <si>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</si>
  <si>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</si>
  <si>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</si>
  <si>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</si>
  <si>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</si>
  <si>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</si>
  <si>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</si>
  <si>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</si>
  <si>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</si>
  <si>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</si>
  <si>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</si>
  <si>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</si>
  <si>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</si>
  <si>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</si>
  <si>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</si>
  <si>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</si>
  <si>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</si>
  <si>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</si>
  <si>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</si>
  <si>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</si>
  <si>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</si>
  <si>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</si>
  <si>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</si>
  <si>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</si>
  <si>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</si>
  <si>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</si>
  <si>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</si>
  <si>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</si>
  <si>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</si>
  <si>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</si>
  <si>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</si>
  <si>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</si>
  <si>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</si>
  <si>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</si>
  <si>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</si>
  <si>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</si>
  <si>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</si>
  <si>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</si>
  <si>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</si>
  <si>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</si>
  <si>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</si>
  <si>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</si>
  <si>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</si>
  <si>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</si>
  <si>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</si>
  <si>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</si>
  <si>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</si>
  <si>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</si>
  <si>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</si>
  <si>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</si>
  <si>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</si>
  <si>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</si>
  <si>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</si>
  <si>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</si>
  <si>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</si>
  <si>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</si>
  <si>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</si>
  <si>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</si>
  <si>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</si>
  <si>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</si>
  <si>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</si>
  <si>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</si>
  <si>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</si>
  <si>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</si>
  <si>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</si>
  <si>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</si>
  <si>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</si>
  <si>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</si>
  <si>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</si>
  <si>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</si>
  <si>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</si>
  <si>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</si>
  <si>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</si>
  <si>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</si>
  <si>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</si>
  <si>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</si>
  <si>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</si>
  <si>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</si>
  <si>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</si>
  <si>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</si>
  <si>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</si>
  <si>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</si>
  <si>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</si>
  <si>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</si>
  <si>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</si>
  <si>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</si>
  <si>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</si>
  <si>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</si>
  <si>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</si>
  <si>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</si>
  <si>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</si>
  <si>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</si>
  <si>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</si>
  <si>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</si>
  <si>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</si>
  <si>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</si>
  <si>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</si>
  <si>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</si>
  <si>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</si>
  <si>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</si>
  <si>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</si>
  <si>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</si>
  <si>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</si>
  <si>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</si>
  <si>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</si>
  <si>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</si>
  <si>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</si>
  <si>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</si>
  <si>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</si>
  <si>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</si>
  <si>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</si>
  <si>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</si>
  <si>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</si>
  <si>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</si>
  <si>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</si>
  <si>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</si>
  <si>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</si>
  <si>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</si>
  <si>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</si>
  <si>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</si>
  <si>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</si>
  <si>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</si>
  <si>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</si>
  <si>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</si>
  <si>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</si>
  <si>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</si>
  <si>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</si>
  <si>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</si>
  <si>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</si>
  <si>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</si>
  <si>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</si>
  <si>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</si>
  <si>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</si>
  <si>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</si>
  <si>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</si>
  <si>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</si>
  <si>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</si>
  <si>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</si>
  <si>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</si>
  <si>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</si>
  <si>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</si>
  <si>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</si>
  <si>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</si>
  <si>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</si>
  <si>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</si>
  <si>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</si>
  <si>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</si>
  <si>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</si>
  <si>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</si>
  <si>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</si>
  <si>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</si>
  <si>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</si>
  <si>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</si>
  <si>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</si>
  <si>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</si>
  <si>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</si>
  <si>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</si>
  <si>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</si>
  <si>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</si>
  <si>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</si>
  <si>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</si>
  <si>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</si>
  <si>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</si>
  <si>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</si>
  <si>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</si>
  <si>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</si>
  <si>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</si>
  <si>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</si>
  <si>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</si>
  <si>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</si>
  <si>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</si>
  <si>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</si>
  <si>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</si>
  <si>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</si>
  <si>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</si>
  <si>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</si>
  <si>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</si>
  <si>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</si>
  <si>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</si>
  <si>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</si>
  <si>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</si>
  <si>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</si>
  <si>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</si>
  <si>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</si>
  <si>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</si>
  <si>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</si>
  <si>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</si>
  <si>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</si>
  <si>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</si>
  <si>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</si>
  <si>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</si>
  <si>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</si>
  <si>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</si>
  <si>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</si>
  <si>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</si>
  <si>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</si>
  <si>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</si>
  <si>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</si>
  <si>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</si>
  <si>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</si>
  <si>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</si>
  <si>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</si>
  <si>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</si>
  <si>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</si>
  <si>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</si>
  <si>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</si>
  <si>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</si>
  <si>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</si>
  <si>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</si>
  <si>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</si>
  <si>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</si>
  <si>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</si>
  <si>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</si>
  <si>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</si>
  <si>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</si>
  <si>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</si>
  <si>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</si>
  <si>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</si>
  <si>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</si>
  <si>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</si>
  <si>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</si>
  <si>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</si>
  <si>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</si>
  <si>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</si>
  <si>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</si>
  <si>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</si>
  <si>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</si>
  <si>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</si>
  <si>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</si>
  <si>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</si>
  <si>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</si>
  <si>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</si>
  <si>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</si>
  <si>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</si>
  <si>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</si>
  <si>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</si>
  <si>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</si>
  <si>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</si>
  <si>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</si>
  <si>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</si>
  <si>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</si>
  <si>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</si>
  <si>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</si>
  <si>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</si>
  <si>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</si>
  <si>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</si>
  <si>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</si>
  <si>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</si>
  <si>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</si>
  <si>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</si>
  <si>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</si>
  <si>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</si>
  <si>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</si>
  <si>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</si>
  <si>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</si>
  <si>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</si>
  <si>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</si>
  <si>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</si>
  <si>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</si>
  <si>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</si>
  <si>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</si>
  <si>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</si>
  <si>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</si>
  <si>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</si>
  <si>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</si>
  <si>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</si>
  <si>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</si>
  <si>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</si>
  <si>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</si>
  <si>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</si>
  <si>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</si>
  <si>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</si>
  <si>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</si>
  <si>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</si>
  <si>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</si>
  <si>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</si>
  <si>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</si>
  <si>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</si>
  <si>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</si>
  <si>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</si>
  <si>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</si>
  <si>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</si>
  <si>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</si>
  <si>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</si>
  <si>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</si>
  <si>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</si>
  <si>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</si>
  <si>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</si>
  <si>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</si>
  <si>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</si>
  <si>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</si>
  <si>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</si>
  <si>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</si>
  <si>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</si>
  <si>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</si>
  <si>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</si>
  <si>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</si>
  <si>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</si>
  <si>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</si>
  <si>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</si>
  <si>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</si>
  <si>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</si>
  <si>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</si>
  <si>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</si>
  <si>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</si>
  <si>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</si>
  <si>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</si>
  <si>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</si>
  <si>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</si>
  <si>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</si>
  <si>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</si>
  <si>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</si>
  <si>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</si>
  <si>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</si>
  <si>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</si>
  <si>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</si>
  <si>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</si>
  <si>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</si>
  <si>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</si>
  <si>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</si>
  <si>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</si>
  <si>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</si>
  <si>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</si>
  <si>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</si>
  <si>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</si>
  <si>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</si>
  <si>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</si>
  <si>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</si>
  <si>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</si>
  <si>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</si>
  <si>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</si>
  <si>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</si>
  <si>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</si>
  <si>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</si>
  <si>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</si>
  <si>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</si>
  <si>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</si>
  <si>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</si>
  <si>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</si>
  <si>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</si>
  <si>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</si>
  <si>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</si>
  <si>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</si>
  <si>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</si>
  <si>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</si>
  <si>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</si>
  <si>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</si>
  <si>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</si>
  <si>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</si>
  <si>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</si>
  <si>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</si>
  <si>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</si>
  <si>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</si>
  <si>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</si>
  <si>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</si>
  <si>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</si>
  <si>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</si>
  <si>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</si>
  <si>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</si>
  <si>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</si>
  <si>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</si>
  <si>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</si>
  <si>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</si>
  <si>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</si>
  <si>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</si>
  <si>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</si>
  <si>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</si>
  <si>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</si>
  <si>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</si>
  <si>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</si>
  <si>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</si>
  <si>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</si>
  <si>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</si>
  <si>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</si>
  <si>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</si>
  <si>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</si>
  <si>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</si>
  <si>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</si>
  <si>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</si>
  <si>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</si>
  <si>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</si>
  <si>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</si>
  <si>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</si>
  <si>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</si>
  <si>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</si>
  <si>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</si>
  <si>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</si>
  <si>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</si>
  <si>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</si>
  <si>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</si>
  <si>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</si>
  <si>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</si>
  <si>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</si>
  <si>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</si>
  <si>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</si>
  <si>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</si>
  <si>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</si>
  <si>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</si>
  <si>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</si>
  <si>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</si>
  <si>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</si>
  <si>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</si>
  <si>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</si>
  <si>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</si>
  <si>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</si>
  <si>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</si>
  <si>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</si>
  <si>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</si>
  <si>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</si>
  <si>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</si>
  <si>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</si>
  <si>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</si>
  <si>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</si>
  <si>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</si>
  <si>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</si>
  <si>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</si>
  <si>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</si>
  <si>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</si>
  <si>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</si>
  <si>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</si>
  <si>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</si>
  <si>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</si>
  <si>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</si>
  <si>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</si>
  <si>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</si>
  <si>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</si>
  <si>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</si>
  <si>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</si>
  <si>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</si>
  <si>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</si>
  <si>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</si>
  <si>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</si>
  <si>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</si>
  <si>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</si>
  <si>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</si>
  <si>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</si>
  <si>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</si>
  <si>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</si>
  <si>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</si>
  <si>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</si>
  <si>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</si>
  <si>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</si>
  <si>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</si>
  <si>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</si>
  <si>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</si>
  <si>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</si>
  <si>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</si>
  <si>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</si>
  <si>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</si>
  <si>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</si>
  <si>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</si>
  <si>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</si>
  <si>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</si>
  <si>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</si>
  <si>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</si>
  <si>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</si>
  <si>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</si>
  <si>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</si>
  <si>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</si>
  <si>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</si>
  <si>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</si>
  <si>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</si>
  <si>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</si>
  <si>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</si>
  <si>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</si>
  <si>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</si>
  <si>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</si>
  <si>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</si>
  <si>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</si>
  <si>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</si>
  <si>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</si>
  <si>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</si>
  <si>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</si>
  <si>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</si>
  <si>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</si>
  <si>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</si>
  <si>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</si>
  <si>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</si>
  <si>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</si>
  <si>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</si>
  <si>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</si>
  <si>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</si>
  <si>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</si>
  <si>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</si>
  <si>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</si>
  <si>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</si>
  <si>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</si>
  <si>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</si>
  <si>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</si>
  <si>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</si>
  <si>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</si>
  <si>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</si>
  <si>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</si>
  <si>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</si>
  <si>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</si>
  <si>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</si>
  <si>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</si>
  <si>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</si>
  <si>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</si>
  <si>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</si>
  <si>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</si>
  <si>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</si>
  <si>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</si>
  <si>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</si>
  <si>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</si>
  <si>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</si>
  <si>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</si>
  <si>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</si>
  <si>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</si>
  <si>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</si>
  <si>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</si>
  <si>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</si>
  <si>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</si>
  <si>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</si>
  <si>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</si>
  <si>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</si>
  <si>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</si>
  <si>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</si>
  <si>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</si>
  <si>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</si>
  <si>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</si>
  <si>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</si>
  <si>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</si>
  <si>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</si>
  <si>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</si>
  <si>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</si>
  <si>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</si>
  <si>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</si>
  <si>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</si>
  <si>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</si>
  <si>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</si>
  <si>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</si>
  <si>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</si>
  <si>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</si>
  <si>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</si>
  <si>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</si>
  <si>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</si>
  <si>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</si>
  <si>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</si>
  <si>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</si>
  <si>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</si>
  <si>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</si>
  <si>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</si>
  <si>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</si>
  <si>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</si>
  <si>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</si>
  <si>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</si>
  <si>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</si>
  <si>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</si>
  <si>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</si>
  <si>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</si>
  <si>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</si>
  <si>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</si>
  <si>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</si>
  <si>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</si>
  <si>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</si>
  <si>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</si>
  <si>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</si>
  <si>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</si>
  <si>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</si>
  <si>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</si>
  <si>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</si>
  <si>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</si>
  <si>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</si>
  <si>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</si>
  <si>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</si>
  <si>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</si>
  <si>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</si>
  <si>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</si>
  <si>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</si>
  <si>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</si>
  <si>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</si>
  <si>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</si>
  <si>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</si>
  <si>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</si>
  <si>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</si>
  <si>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</si>
  <si>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</si>
  <si>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</si>
  <si>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</si>
  <si>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</si>
  <si>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</si>
  <si>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</si>
  <si>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</si>
  <si>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</si>
  <si>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</si>
  <si>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</si>
  <si>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</si>
  <si>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</si>
  <si>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</si>
  <si>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</si>
  <si>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</si>
  <si>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</si>
  <si>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</si>
  <si>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</si>
  <si>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</si>
  <si>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</si>
  <si>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</si>
  <si>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</si>
  <si>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</si>
  <si>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</si>
  <si>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</si>
  <si>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</si>
  <si>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</si>
  <si>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</si>
  <si>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</si>
  <si>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</si>
  <si>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</si>
  <si>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</si>
  <si>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</si>
  <si>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</si>
  <si>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</si>
  <si>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</si>
  <si>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</si>
  <si>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</si>
  <si>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</si>
  <si>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</si>
  <si>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</si>
  <si>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</si>
  <si>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</si>
  <si>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</si>
  <si>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</si>
  <si>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</si>
  <si>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</si>
  <si>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</si>
  <si>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</si>
  <si>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</si>
  <si>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</si>
  <si>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</si>
  <si>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</si>
  <si>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</si>
  <si>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</si>
  <si>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</si>
  <si>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</si>
  <si>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</si>
  <si>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</si>
  <si>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</si>
  <si>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</si>
  <si>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</si>
  <si>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</si>
  <si>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</si>
  <si>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</si>
  <si>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</si>
  <si>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</si>
  <si>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</si>
  <si>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</si>
  <si>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</si>
  <si>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</si>
  <si>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</si>
  <si>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</si>
  <si>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</si>
  <si>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</si>
  <si>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</si>
  <si>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</si>
  <si>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</si>
  <si>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</si>
  <si>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</si>
  <si>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</si>
  <si>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</si>
  <si>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</si>
  <si>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</si>
  <si>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</si>
  <si>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</si>
  <si>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</si>
  <si>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</si>
  <si>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</si>
  <si>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</si>
  <si>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</si>
  <si>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</si>
  <si>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</si>
  <si>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</si>
  <si>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</si>
  <si>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</si>
  <si>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</si>
  <si>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</si>
  <si>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</si>
  <si>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</si>
  <si>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</si>
  <si>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</si>
  <si>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</si>
  <si>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</si>
  <si>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</si>
  <si>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</si>
  <si>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</si>
  <si>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</si>
  <si>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</si>
  <si>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</si>
  <si>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</si>
  <si>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</si>
  <si>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</si>
  <si>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</si>
  <si>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</si>
  <si>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</si>
  <si>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</si>
  <si>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</si>
  <si>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</si>
  <si>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</si>
  <si>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</si>
  <si>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</si>
  <si>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</si>
  <si>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</si>
  <si>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</si>
  <si>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</si>
  <si>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</si>
  <si>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</si>
  <si>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</si>
  <si>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</si>
  <si>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</si>
  <si>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</si>
  <si>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</si>
  <si>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</si>
  <si>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</si>
  <si>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</si>
  <si>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</si>
  <si>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</si>
  <si>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</si>
  <si>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</si>
  <si>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</si>
  <si>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</si>
  <si>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</si>
  <si>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</si>
  <si>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</si>
  <si>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</si>
  <si>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</si>
  <si>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</si>
  <si>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</si>
  <si>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</si>
  <si>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</si>
  <si>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</si>
  <si>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</si>
  <si>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</si>
  <si>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</si>
  <si>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</si>
  <si>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</si>
  <si>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</si>
  <si>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</si>
  <si>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</si>
  <si>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</si>
  <si>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</si>
  <si>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</si>
  <si>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</si>
  <si>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</si>
  <si>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</si>
  <si>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</si>
  <si>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</si>
  <si>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</si>
  <si>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</si>
  <si>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</si>
  <si>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</si>
  <si>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</si>
  <si>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</si>
  <si>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</si>
  <si>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</si>
  <si>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</si>
  <si>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</si>
  <si>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</si>
  <si>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</si>
  <si>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</si>
  <si>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</si>
  <si>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</si>
  <si>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</si>
  <si>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</si>
  <si>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</si>
  <si>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</si>
  <si>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</si>
  <si>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</si>
  <si>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</si>
  <si>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</si>
  <si>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</si>
  <si>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</si>
  <si>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</si>
  <si>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</si>
  <si>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</si>
  <si>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</si>
  <si>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</si>
  <si>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</si>
  <si>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</si>
  <si>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</si>
  <si>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</si>
  <si>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</si>
  <si>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</si>
  <si>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</si>
  <si>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</si>
  <si>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</si>
  <si>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</si>
  <si>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</si>
  <si>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</si>
  <si>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</si>
  <si>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</si>
  <si>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</si>
  <si>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</si>
  <si>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</si>
  <si>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</si>
  <si>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</si>
  <si>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</si>
  <si>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</si>
  <si>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</si>
  <si>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</si>
  <si>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</si>
  <si>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</si>
  <si>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</si>
  <si>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</si>
  <si>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</si>
  <si>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</si>
  <si>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</si>
  <si>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</si>
  <si>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</si>
  <si>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</si>
  <si>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</si>
  <si>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</si>
  <si>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</si>
  <si>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</si>
  <si>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</si>
  <si>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</si>
  <si>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</si>
  <si>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</si>
  <si>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</si>
  <si>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</si>
  <si>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</si>
  <si>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</si>
  <si>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</si>
  <si>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</si>
  <si>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</si>
  <si>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</si>
  <si>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</si>
  <si>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</si>
  <si>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</si>
  <si>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</si>
  <si>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</si>
  <si>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</si>
  <si>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</si>
  <si>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</si>
  <si>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</si>
  <si>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</si>
  <si>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</si>
  <si>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</si>
  <si>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</si>
  <si>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</si>
  <si>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</si>
  <si>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</si>
  <si>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</si>
  <si>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</si>
  <si>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</si>
  <si>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</si>
  <si>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</si>
  <si>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</si>
  <si>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</si>
  <si>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</si>
  <si>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</si>
  <si>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</si>
  <si>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</si>
  <si>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</si>
  <si>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</si>
  <si>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</si>
  <si>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</si>
  <si>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</si>
  <si>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</si>
  <si>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</si>
  <si>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</si>
  <si>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</si>
  <si>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</si>
  <si>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</si>
  <si>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</si>
  <si>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</si>
  <si>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</si>
  <si>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</si>
  <si>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</si>
  <si>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</si>
  <si>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</si>
  <si>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</si>
  <si>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</si>
  <si>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</si>
  <si>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</si>
  <si>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</si>
  <si>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</si>
  <si>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</si>
  <si>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</si>
  <si>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</si>
  <si>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</si>
  <si>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</si>
  <si>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</si>
  <si>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</si>
  <si>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</si>
  <si>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</si>
  <si>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</si>
  <si>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</si>
  <si>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</si>
  <si>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</si>
  <si>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</si>
  <si>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</si>
  <si>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</si>
  <si>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</si>
  <si>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</si>
  <si>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</si>
  <si>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</si>
  <si>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</si>
  <si>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</si>
  <si>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</si>
  <si>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</si>
  <si>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</si>
  <si>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</si>
  <si>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</si>
  <si>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</si>
  <si>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</si>
  <si>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</si>
  <si>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</si>
  <si>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</si>
  <si>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</si>
  <si>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</si>
  <si>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</si>
  <si>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</si>
  <si>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</si>
  <si>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</si>
  <si>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</si>
  <si>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</si>
  <si>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</si>
  <si>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</si>
  <si>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</si>
  <si>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</si>
  <si>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</si>
  <si>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</si>
  <si>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</si>
  <si>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</si>
  <si>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</si>
  <si>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</si>
  <si>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</si>
  <si>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</si>
  <si>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</si>
  <si>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</si>
  <si>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</si>
  <si>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</si>
  <si>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</si>
  <si>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</si>
  <si>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</si>
  <si>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</si>
  <si>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</si>
  <si>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</si>
  <si>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</si>
  <si>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</si>
  <si>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</si>
  <si>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</si>
  <si>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</si>
  <si>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</si>
  <si>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</si>
  <si>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</si>
  <si>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</si>
  <si>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</si>
  <si>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</si>
  <si>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</si>
  <si>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</si>
  <si>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</si>
  <si>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</si>
  <si>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</si>
  <si>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</si>
  <si>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</si>
  <si>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</si>
  <si>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</si>
  <si>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</si>
  <si>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</si>
  <si>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</si>
  <si>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</si>
  <si>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</si>
  <si>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</si>
  <si>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</si>
  <si>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</si>
  <si>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</si>
  <si>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</si>
  <si>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</si>
  <si>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</si>
  <si>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</si>
  <si>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</si>
  <si>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</si>
  <si>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</si>
  <si>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</si>
  <si>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</si>
  <si>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</si>
  <si>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</si>
  <si>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</si>
  <si>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</si>
  <si>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</si>
  <si>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</si>
  <si>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</si>
  <si>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</si>
  <si>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</si>
  <si>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</si>
  <si>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</si>
  <si>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</si>
  <si>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</si>
  <si>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</si>
  <si>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</si>
  <si>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</si>
  <si>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</si>
  <si>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</si>
  <si>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</si>
  <si>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</si>
  <si>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</si>
  <si>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</si>
  <si>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</si>
  <si>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</si>
  <si>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</si>
  <si>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</si>
  <si>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</si>
  <si>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</si>
  <si>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</si>
  <si>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</si>
  <si>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</si>
  <si>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</si>
  <si>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</si>
  <si>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</si>
  <si>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</si>
  <si>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</si>
  <si>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</si>
  <si>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</si>
  <si>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</si>
  <si>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</si>
  <si>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</si>
  <si>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</si>
  <si>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</si>
  <si>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</si>
  <si>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</si>
  <si>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</si>
  <si>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</si>
  <si>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</si>
  <si>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</si>
  <si>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</si>
  <si>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</si>
  <si>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</si>
  <si>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</si>
  <si>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</si>
  <si>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</si>
  <si>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</si>
  <si>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</si>
  <si>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</si>
  <si>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</si>
  <si>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</si>
  <si>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</si>
  <si>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</si>
  <si>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</si>
  <si>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</si>
  <si>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</si>
  <si>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</si>
  <si>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</si>
  <si>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</si>
  <si>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</si>
  <si>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</si>
  <si>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</si>
  <si>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</si>
  <si>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</si>
  <si>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</si>
  <si>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</si>
  <si>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</si>
  <si>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</si>
  <si>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</si>
  <si>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</si>
  <si>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</si>
  <si>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</si>
  <si>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</si>
  <si>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</si>
  <si>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</si>
  <si>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</si>
  <si>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</si>
  <si>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</si>
  <si>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</si>
  <si>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</si>
  <si>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</si>
  <si>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</si>
  <si>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</si>
  <si>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</si>
  <si>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</si>
  <si>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</si>
  <si>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</si>
  <si>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</si>
  <si>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</si>
  <si>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</si>
  <si>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</si>
  <si>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</si>
  <si>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</si>
  <si>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</si>
  <si>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</si>
  <si>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</si>
  <si>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</si>
  <si>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</si>
  <si>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</si>
  <si>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</si>
  <si>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</si>
  <si>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</si>
  <si>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</si>
  <si>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</si>
  <si>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</si>
  <si>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</si>
  <si>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</si>
  <si>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</si>
  <si>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</si>
  <si>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</si>
  <si>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</si>
  <si>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</si>
  <si>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</si>
  <si>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</si>
  <si>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</si>
  <si>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</si>
  <si>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</si>
  <si>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</si>
  <si>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</si>
  <si>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</si>
  <si>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</si>
  <si>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</si>
  <si>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</si>
  <si>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</si>
  <si>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</si>
  <si>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</si>
  <si>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</si>
  <si>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</si>
  <si>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</si>
  <si>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</si>
  <si>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</si>
  <si>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</si>
  <si>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</si>
  <si>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</si>
  <si>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</si>
  <si>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</si>
  <si>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</si>
  <si>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</si>
  <si>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</si>
  <si>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</si>
  <si>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</si>
  <si>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</si>
  <si>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</si>
  <si>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</si>
  <si>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</si>
  <si>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</si>
  <si>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</si>
  <si>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</si>
  <si>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</si>
  <si>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</si>
  <si>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</si>
  <si>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</si>
  <si>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</si>
  <si>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</si>
  <si>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</si>
  <si>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</si>
  <si>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</si>
  <si>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</si>
  <si>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</si>
  <si>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</si>
  <si>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</si>
  <si>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</si>
  <si>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</si>
  <si>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</si>
  <si>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</si>
  <si>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</si>
  <si>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</si>
  <si>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</si>
  <si>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</si>
  <si>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</si>
  <si>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</si>
  <si>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</si>
  <si>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</si>
  <si>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</si>
  <si>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</si>
  <si>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</si>
  <si>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</si>
  <si>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</si>
  <si>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</si>
  <si>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</si>
  <si>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</si>
  <si>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</si>
  <si>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</si>
  <si>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</si>
  <si>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</si>
  <si>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</si>
  <si>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</si>
  <si>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</si>
  <si>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</si>
  <si>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</si>
  <si>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</si>
  <si>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</si>
  <si>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</si>
  <si>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</si>
  <si>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</si>
  <si>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</si>
  <si>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</si>
  <si>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</si>
  <si>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</si>
  <si>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</si>
  <si>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</si>
  <si>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</si>
  <si>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</si>
  <si>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</si>
  <si>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</si>
  <si>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</si>
  <si>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</si>
  <si>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</si>
  <si>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</si>
  <si>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</si>
  <si>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</si>
  <si>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</si>
  <si>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</si>
  <si>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</si>
  <si>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</si>
  <si>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</si>
  <si>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</si>
  <si>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</si>
  <si>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</si>
  <si>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</si>
  <si>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</si>
  <si>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</si>
  <si>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</si>
  <si>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</si>
  <si>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</si>
  <si>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</si>
  <si>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</si>
  <si>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</si>
  <si>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</si>
  <si>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</si>
  <si>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</si>
  <si>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</si>
  <si>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</si>
  <si>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</si>
  <si>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</si>
  <si>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</si>
  <si>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</si>
  <si>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</si>
  <si>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</si>
  <si>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</si>
  <si>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</si>
  <si>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</si>
  <si>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</si>
  <si>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</si>
  <si>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</si>
  <si>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</si>
  <si>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</si>
  <si>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</si>
  <si>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</si>
  <si>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</si>
  <si>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</si>
  <si>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</si>
  <si>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</si>
  <si>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</si>
  <si>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</si>
  <si>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</si>
  <si>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</si>
  <si>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</si>
  <si>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</si>
  <si>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</si>
  <si>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</si>
  <si>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</si>
  <si>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</si>
  <si>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</si>
  <si>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</si>
  <si>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</si>
  <si>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</si>
  <si>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</si>
  <si>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</si>
  <si>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</si>
  <si>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</si>
  <si>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</si>
  <si>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</si>
  <si>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</si>
  <si>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</si>
  <si>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</si>
  <si>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</si>
  <si>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</si>
  <si>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</si>
  <si>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</si>
  <si>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</si>
  <si>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</si>
  <si>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</si>
  <si>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</si>
  <si>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</si>
  <si>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</si>
  <si>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</si>
  <si>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</si>
  <si>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</si>
  <si>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</si>
  <si>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</si>
  <si>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</si>
  <si>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</si>
  <si>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</si>
  <si>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</si>
  <si>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</si>
  <si>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</si>
  <si>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</si>
  <si>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</si>
  <si>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</si>
  <si>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</si>
  <si>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</si>
  <si>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</si>
  <si>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</si>
  <si>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</si>
  <si>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</si>
  <si>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</si>
  <si>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</si>
  <si>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</si>
  <si>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</si>
  <si>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</si>
  <si>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</si>
  <si>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</si>
  <si>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</si>
  <si>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</si>
  <si>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</si>
  <si>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</si>
  <si>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</si>
  <si>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</si>
  <si>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</si>
  <si>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</si>
  <si>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</si>
  <si>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</si>
  <si>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</si>
  <si>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</si>
  <si>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</si>
  <si>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</si>
  <si>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</si>
  <si>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</si>
  <si>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</si>
  <si>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</si>
  <si>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</si>
  <si>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</si>
  <si>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</si>
  <si>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</si>
  <si>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</si>
  <si>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</si>
  <si>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</si>
  <si>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</si>
  <si>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</si>
  <si>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</si>
  <si>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</si>
  <si>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</si>
  <si>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</si>
  <si>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</si>
  <si>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</si>
  <si>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</si>
  <si>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</si>
  <si>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</si>
  <si>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</si>
  <si>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</si>
  <si>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</si>
  <si>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</si>
  <si>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</si>
  <si>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</si>
  <si>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</si>
  <si>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</si>
  <si>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</si>
  <si>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</si>
  <si>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</si>
  <si>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</si>
  <si>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</si>
  <si>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</si>
  <si>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</si>
  <si>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</si>
  <si>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</si>
  <si>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</si>
  <si>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</si>
  <si>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</si>
  <si>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</si>
  <si>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</si>
  <si>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</si>
  <si>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</si>
  <si>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</si>
  <si>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</si>
  <si>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</si>
  <si>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</si>
  <si>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</si>
  <si>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</si>
  <si>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</si>
  <si>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</si>
  <si>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</si>
  <si>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</si>
  <si>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</si>
  <si>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</si>
  <si>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</si>
  <si>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</si>
  <si>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</si>
  <si>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</si>
  <si>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</si>
  <si>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</si>
  <si>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</si>
  <si>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</si>
  <si>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</si>
  <si>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</si>
  <si>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</si>
  <si>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</si>
  <si>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</si>
  <si>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</si>
  <si>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</si>
  <si>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</si>
  <si>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</si>
  <si>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</si>
  <si>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</si>
  <si>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</si>
  <si>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</si>
  <si>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</si>
  <si>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</si>
  <si>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</si>
  <si>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</si>
  <si>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</si>
  <si>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</si>
  <si>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</si>
  <si>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</si>
  <si>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</si>
  <si>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</si>
  <si>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</si>
  <si>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</si>
  <si>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</si>
  <si>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</si>
  <si>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</si>
  <si>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</si>
  <si>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</si>
  <si>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</si>
  <si>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</si>
  <si>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</si>
  <si>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</si>
  <si>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</si>
  <si>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</si>
  <si>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</si>
  <si>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</si>
  <si>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</si>
  <si>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</si>
  <si>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</si>
  <si>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</si>
  <si>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</si>
  <si>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</si>
  <si>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</si>
  <si>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</si>
  <si>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</si>
  <si>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</si>
  <si>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</si>
  <si>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</si>
  <si>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</si>
  <si>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</si>
  <si>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</si>
  <si>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</si>
  <si>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</si>
  <si>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</si>
  <si>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</si>
  <si>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</si>
  <si>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</si>
  <si>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</si>
  <si>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</si>
  <si>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</si>
  <si>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</si>
  <si>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</si>
  <si>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</si>
  <si>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</si>
  <si>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</si>
  <si>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</si>
  <si>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</si>
  <si>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</si>
  <si>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</si>
  <si>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</si>
  <si>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</si>
  <si>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</si>
  <si>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</si>
  <si>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</si>
  <si>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</si>
  <si>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</si>
  <si>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</si>
  <si>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</si>
  <si>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</si>
  <si>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</si>
  <si>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</si>
  <si>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</si>
  <si>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</si>
  <si>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</si>
  <si>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</si>
  <si>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</si>
  <si>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</si>
  <si>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</si>
  <si>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</si>
  <si>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</si>
  <si>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</si>
  <si>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</si>
  <si>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</si>
  <si>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</si>
  <si>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</si>
  <si>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</si>
  <si>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</si>
  <si>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</si>
  <si>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</si>
  <si>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</si>
  <si>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</si>
  <si>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</si>
  <si>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</si>
  <si>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</si>
  <si>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</si>
  <si>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</si>
  <si>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</si>
  <si>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</si>
  <si>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</si>
  <si>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</si>
  <si>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</si>
  <si>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</si>
  <si>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</si>
  <si>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</si>
  <si>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</si>
  <si>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</si>
  <si>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</si>
  <si>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</si>
  <si>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</si>
  <si>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</si>
  <si>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</si>
  <si>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</si>
  <si>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</si>
  <si>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</si>
  <si>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</si>
  <si>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</si>
  <si>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</si>
  <si>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</si>
  <si>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</si>
  <si>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</si>
  <si>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</si>
  <si>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</si>
  <si>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</si>
  <si>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</si>
  <si>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</si>
  <si>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</si>
  <si>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</si>
  <si>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</si>
  <si>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</si>
  <si>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</si>
  <si>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</si>
  <si>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</si>
  <si>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</si>
  <si>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</si>
  <si>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</si>
  <si>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</si>
  <si>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</si>
  <si>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</si>
  <si>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</si>
  <si>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</si>
  <si>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</si>
  <si>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</si>
  <si>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</si>
  <si>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</si>
  <si>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</si>
  <si>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</si>
  <si>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</si>
  <si>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</si>
  <si>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</si>
  <si>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</si>
  <si>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</si>
  <si>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</si>
  <si>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</si>
  <si>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</si>
  <si>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</si>
  <si>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</si>
  <si>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</si>
  <si>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</si>
  <si>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</si>
  <si>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</si>
  <si>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</si>
  <si>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</si>
  <si>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</si>
  <si>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</si>
  <si>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</si>
  <si>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</si>
  <si>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</si>
  <si>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</si>
  <si>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</si>
  <si>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</si>
  <si>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</si>
  <si>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</si>
  <si>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</si>
  <si>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</si>
  <si>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</si>
  <si>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</si>
  <si>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</si>
  <si>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</si>
  <si>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</si>
  <si>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</si>
  <si>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</si>
  <si>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</si>
  <si>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</si>
  <si>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</si>
  <si>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</si>
  <si>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</si>
  <si>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</si>
  <si>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</si>
  <si>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</si>
  <si>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</si>
  <si>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</si>
  <si>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</si>
  <si>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</si>
  <si>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</si>
  <si>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</si>
  <si>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</si>
  <si>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</si>
  <si>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</si>
  <si>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</si>
  <si>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</si>
  <si>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</si>
  <si>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</si>
  <si>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</si>
  <si>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</si>
  <si>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</si>
  <si>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</si>
  <si>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</si>
  <si>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</si>
  <si>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</si>
  <si>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</si>
  <si>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</si>
  <si>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</si>
  <si>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</si>
  <si>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</si>
  <si>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</si>
  <si>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</si>
  <si>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</si>
  <si>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</si>
  <si>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</si>
  <si>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</si>
  <si>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</si>
  <si>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</si>
  <si>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</si>
  <si>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</si>
  <si>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</si>
  <si>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</si>
  <si>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</si>
  <si>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</si>
  <si>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</si>
  <si>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</si>
  <si>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</si>
  <si>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</si>
  <si>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</si>
  <si>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</si>
  <si>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</si>
  <si>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</si>
  <si>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</si>
  <si>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</si>
  <si>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</si>
  <si>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</si>
  <si>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</si>
  <si>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</si>
  <si>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</si>
  <si>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</si>
  <si>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</si>
  <si>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</si>
  <si>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</si>
  <si>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</si>
  <si>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</si>
  <si>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</si>
  <si>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</si>
  <si>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</si>
  <si>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</si>
  <si>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</si>
  <si>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</si>
  <si>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</si>
  <si>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</si>
  <si>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</si>
  <si>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</si>
  <si>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</si>
  <si>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</si>
  <si>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</si>
  <si>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</si>
  <si>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</si>
  <si>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</si>
  <si>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</si>
  <si>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</si>
  <si>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</si>
  <si>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</si>
  <si>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</si>
  <si>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</si>
  <si>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</si>
  <si>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</si>
  <si>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</si>
  <si>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</si>
  <si>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</si>
  <si>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</si>
  <si>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</si>
  <si>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</si>
  <si>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</si>
  <si>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</si>
  <si>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</si>
  <si>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</si>
  <si>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</si>
  <si>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</si>
  <si>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</si>
  <si>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</si>
  <si>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</si>
  <si>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</si>
  <si>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</si>
  <si>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</si>
  <si>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</si>
  <si>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</si>
  <si>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</si>
  <si>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</si>
  <si>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</si>
  <si>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</si>
  <si>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</si>
  <si>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</si>
  <si>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</si>
  <si>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</si>
  <si>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</si>
  <si>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</si>
  <si>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</si>
  <si>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</si>
  <si>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</si>
  <si>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</si>
  <si>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</si>
  <si>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</si>
  <si>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</si>
  <si>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</si>
  <si>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</si>
  <si>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</si>
  <si>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</si>
  <si>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</si>
  <si>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</si>
  <si>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</si>
  <si>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</si>
  <si>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</si>
  <si>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</si>
  <si>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</si>
  <si>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</si>
  <si>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</si>
  <si>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</si>
  <si>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</si>
  <si>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</si>
  <si>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</si>
  <si>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</si>
  <si>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</si>
  <si>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</si>
  <si>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</si>
  <si>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</si>
  <si>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</si>
  <si>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</si>
  <si>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</si>
  <si>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</si>
  <si>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</si>
  <si>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</si>
  <si>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</si>
  <si>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</si>
  <si>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</si>
  <si>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</si>
  <si>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</si>
  <si>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</si>
  <si>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</si>
  <si>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</si>
  <si>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</si>
  <si>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</si>
  <si>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</si>
  <si>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</si>
  <si>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</si>
  <si>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</si>
  <si>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</si>
  <si>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</si>
  <si>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</si>
  <si>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</si>
  <si>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</si>
  <si>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</si>
  <si>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</si>
  <si>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</si>
  <si>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</si>
  <si>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</si>
  <si>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</si>
  <si>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</si>
  <si>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</si>
  <si>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</si>
  <si>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</si>
  <si>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</si>
  <si>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</si>
  <si>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</si>
  <si>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</si>
  <si>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</si>
  <si>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</si>
  <si>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</si>
  <si>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</si>
  <si>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</si>
  <si>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</si>
  <si>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</si>
  <si>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</si>
  <si>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</si>
  <si>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</si>
  <si>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</si>
  <si>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</si>
  <si>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</si>
  <si>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</si>
  <si>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</si>
  <si>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</si>
  <si>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</si>
  <si>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</si>
  <si>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</si>
  <si>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</si>
  <si>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</si>
  <si>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</si>
  <si>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</si>
  <si>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</si>
  <si>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</si>
  <si>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</si>
  <si>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</si>
  <si>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</si>
  <si>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</si>
  <si>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</si>
  <si>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</si>
  <si>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</si>
  <si>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</si>
  <si>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</si>
  <si>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</si>
  <si>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</si>
  <si>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</si>
  <si>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</si>
  <si>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</si>
  <si>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</si>
  <si>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</si>
  <si>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</si>
  <si>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</si>
  <si>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</si>
  <si>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</si>
  <si>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</si>
  <si>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</si>
  <si>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</si>
  <si>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</si>
  <si>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</si>
  <si>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</si>
  <si>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</si>
  <si>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</si>
  <si>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</si>
  <si>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</si>
  <si>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</si>
  <si>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</si>
  <si>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</si>
  <si>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</si>
  <si>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</si>
  <si>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</si>
  <si>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</si>
  <si>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</si>
  <si>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</si>
  <si>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</si>
  <si>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</si>
  <si>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</si>
  <si>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</si>
  <si>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</si>
  <si>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</si>
  <si>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</si>
  <si>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</si>
  <si>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</si>
  <si>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</si>
  <si>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</si>
  <si>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</si>
  <si>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</si>
  <si>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</si>
  <si>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</si>
  <si>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</si>
  <si>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</si>
  <si>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</si>
  <si>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</si>
  <si>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</si>
  <si>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</si>
  <si>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</si>
  <si>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</si>
  <si>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</si>
  <si>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</si>
  <si>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</si>
  <si>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</si>
  <si>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</si>
  <si>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</si>
  <si>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</si>
  <si>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</si>
  <si>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</si>
  <si>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</si>
  <si>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</si>
  <si>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</si>
  <si>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</si>
  <si>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</si>
  <si>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</si>
  <si>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</si>
  <si>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</si>
  <si>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</si>
  <si>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</si>
  <si>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</si>
  <si>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</si>
  <si>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</si>
  <si>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</si>
  <si>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</si>
  <si>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</si>
  <si>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</si>
  <si>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</si>
  <si>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</si>
  <si>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</si>
  <si>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</si>
  <si>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</si>
  <si>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</si>
  <si>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</si>
  <si>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</si>
  <si>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</si>
  <si>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</si>
  <si>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</si>
  <si>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</si>
  <si>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</si>
  <si>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</si>
  <si>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</si>
  <si>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</si>
  <si>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</si>
  <si>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</si>
  <si>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</si>
  <si>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</si>
  <si>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</si>
  <si>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</si>
  <si>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</si>
  <si>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</si>
  <si>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</si>
  <si>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</si>
  <si>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</si>
  <si>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</si>
  <si>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</si>
  <si>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</si>
  <si>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</si>
  <si>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</si>
  <si>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</si>
  <si>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</si>
  <si>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</si>
  <si>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</si>
  <si>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</si>
  <si>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</si>
  <si>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</si>
  <si>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</si>
  <si>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</si>
  <si>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</si>
  <si>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</si>
  <si>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</si>
  <si>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</si>
  <si>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</si>
  <si>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</si>
  <si>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</si>
  <si>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</si>
  <si>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</si>
  <si>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</si>
  <si>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</si>
  <si>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</si>
  <si>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</si>
  <si>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</si>
  <si>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</si>
  <si>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</si>
  <si>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</si>
  <si>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</si>
  <si>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</si>
  <si>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</si>
  <si>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</si>
  <si>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</si>
  <si>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</si>
  <si>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</si>
  <si>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</si>
  <si>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</si>
  <si>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</si>
  <si>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</si>
  <si>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</si>
  <si>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</si>
  <si>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</si>
  <si>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</si>
  <si>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</si>
  <si>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</si>
  <si>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</si>
  <si>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</si>
  <si>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</si>
  <si>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</si>
  <si>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</si>
  <si>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</si>
  <si>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</si>
  <si>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</si>
  <si>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</si>
  <si>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</si>
  <si>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</si>
  <si>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</si>
  <si>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</si>
  <si>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</si>
  <si>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</si>
  <si>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</si>
  <si>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</si>
  <si>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</si>
  <si>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</si>
  <si>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</si>
  <si>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</si>
  <si>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</si>
  <si>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</si>
  <si>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</si>
  <si>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</si>
  <si>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</si>
  <si>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</si>
  <si>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</si>
  <si>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</si>
  <si>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</si>
  <si>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</si>
  <si>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</si>
  <si>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</si>
  <si>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</si>
  <si>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</si>
  <si>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</si>
  <si>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</si>
  <si>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</si>
  <si>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</si>
  <si>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</si>
  <si>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</si>
  <si>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</si>
  <si>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</si>
  <si>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</si>
  <si>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</si>
  <si>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</si>
  <si>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</si>
  <si>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</si>
  <si>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</si>
  <si>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</si>
  <si>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</si>
  <si>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</si>
  <si>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</si>
  <si>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</si>
  <si>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</si>
  <si>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</si>
  <si>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</si>
  <si>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</si>
  <si>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</si>
  <si>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</si>
  <si>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</si>
  <si>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</si>
  <si>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</si>
  <si>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</si>
  <si>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</si>
  <si>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</si>
  <si>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</si>
  <si>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</si>
  <si>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</si>
  <si>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</si>
  <si>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</si>
  <si>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</si>
  <si>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</si>
  <si>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</si>
  <si>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</si>
  <si>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</si>
  <si>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</si>
  <si>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</si>
  <si>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</si>
  <si>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</si>
  <si>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</si>
  <si>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</si>
  <si>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</si>
  <si>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</si>
  <si>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</si>
  <si>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</si>
  <si>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</si>
  <si>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</si>
  <si>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</si>
  <si>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</si>
  <si>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</si>
  <si>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</si>
  <si>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</si>
  <si>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</si>
  <si>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</si>
  <si>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</si>
  <si>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</si>
  <si>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</si>
  <si>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</si>
  <si>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</si>
  <si>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</si>
  <si>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</si>
  <si>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</si>
  <si>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</si>
  <si>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</si>
  <si>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</si>
  <si>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</si>
  <si>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</si>
  <si>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</si>
  <si>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</si>
  <si>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</si>
  <si>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</si>
  <si>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</si>
  <si>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</si>
  <si>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</si>
  <si>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</si>
  <si>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</si>
  <si>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</si>
  <si>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</si>
  <si>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</si>
  <si>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</si>
  <si>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</si>
  <si>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</si>
  <si>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</si>
  <si>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</si>
  <si>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</si>
  <si>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</si>
  <si>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</si>
  <si>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</si>
  <si>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</si>
  <si>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</si>
  <si>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</si>
  <si>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</si>
  <si>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</si>
  <si>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</si>
  <si>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</si>
  <si>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</si>
  <si>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</si>
  <si>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</si>
  <si>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</si>
  <si>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</si>
  <si>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</si>
  <si>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</si>
  <si>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</si>
  <si>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</si>
  <si>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</si>
  <si>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</si>
  <si>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</si>
  <si>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</si>
  <si>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</si>
  <si>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</si>
  <si>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</si>
  <si>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</si>
  <si>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</si>
  <si>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</si>
  <si>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</si>
  <si>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</si>
  <si>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</si>
  <si>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</si>
  <si>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</si>
  <si>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</si>
  <si>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</si>
  <si>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</si>
  <si>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</si>
  <si>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</si>
  <si>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</si>
  <si>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</si>
  <si>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</si>
  <si>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</si>
  <si>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</si>
  <si>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</si>
  <si>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</si>
  <si>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</si>
  <si>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</si>
  <si>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</si>
  <si>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</si>
  <si>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</si>
  <si>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</si>
  <si>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</si>
  <si>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</si>
  <si>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</si>
  <si>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</si>
  <si>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</si>
  <si>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</si>
  <si>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</si>
  <si>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</si>
  <si>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</si>
  <si>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</si>
  <si>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</si>
  <si>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</si>
  <si>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</si>
  <si>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</si>
  <si>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</si>
  <si>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</si>
  <si>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</si>
  <si>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</si>
  <si>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</si>
  <si>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</si>
  <si>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</si>
  <si>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</si>
  <si>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</si>
  <si>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</si>
  <si>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</si>
  <si>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</si>
  <si>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</si>
  <si>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</si>
  <si>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</si>
  <si>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</si>
  <si>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</si>
  <si>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</si>
  <si>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</si>
  <si>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</si>
  <si>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</si>
  <si>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</si>
  <si>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</si>
  <si>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</si>
  <si>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</si>
  <si>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</si>
  <si>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</si>
  <si>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</si>
  <si>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</si>
  <si>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</si>
  <si>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</si>
  <si>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</si>
  <si>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</si>
  <si>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</si>
  <si>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</si>
  <si>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</si>
  <si>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</si>
  <si>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</si>
  <si>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</si>
  <si>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</si>
  <si>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</si>
  <si>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</si>
  <si>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</si>
  <si>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</si>
  <si>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</si>
  <si>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</si>
  <si>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</si>
  <si>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</si>
  <si>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</si>
  <si>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</si>
  <si>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</si>
  <si>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</si>
  <si>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</si>
  <si>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</si>
  <si>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</si>
  <si>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</si>
  <si>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</si>
  <si>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</si>
  <si>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</si>
  <si>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</si>
  <si>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</si>
  <si>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</si>
  <si>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</si>
  <si>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</si>
  <si>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</si>
  <si>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</si>
  <si>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</si>
  <si>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</si>
  <si>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</si>
  <si>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</si>
  <si>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</si>
  <si>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</si>
  <si>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</si>
  <si>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</si>
  <si>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</si>
  <si>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</si>
  <si>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</si>
  <si>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</si>
  <si>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</si>
  <si>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</si>
  <si>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</si>
  <si>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</si>
  <si>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</si>
  <si>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</si>
  <si>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</si>
  <si>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</si>
  <si>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</si>
  <si>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</si>
  <si>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</si>
  <si>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</si>
  <si>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</si>
  <si>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</si>
  <si>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</si>
  <si>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</si>
  <si>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</si>
  <si>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</si>
  <si>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</si>
  <si>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</si>
  <si>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</si>
  <si>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</si>
  <si>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</si>
  <si>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</si>
  <si>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</si>
  <si>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</si>
  <si>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</si>
  <si>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</si>
  <si>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</si>
  <si>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</si>
  <si>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</si>
  <si>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</si>
  <si>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</si>
  <si>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</si>
  <si>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</si>
  <si>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</si>
  <si>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</si>
  <si>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</si>
  <si>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</si>
  <si>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</si>
  <si>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</si>
  <si>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</si>
  <si>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</si>
  <si>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</si>
  <si>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</si>
  <si>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</si>
  <si>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</si>
  <si>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</si>
  <si>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</si>
  <si>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</si>
  <si>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</si>
  <si>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</si>
  <si>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</si>
  <si>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</si>
  <si>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</si>
  <si>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</si>
  <si>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</si>
  <si>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</si>
  <si>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</si>
  <si>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</si>
  <si>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</si>
  <si>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</si>
  <si>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</si>
  <si>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</si>
  <si>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</si>
  <si>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</si>
  <si>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</si>
  <si>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</si>
  <si>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</si>
  <si>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</si>
  <si>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</si>
  <si>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</si>
  <si>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</si>
  <si>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</si>
  <si>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</si>
  <si>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</si>
  <si>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</si>
  <si>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</si>
  <si>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</si>
  <si>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</si>
  <si>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</si>
  <si>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</si>
  <si>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</si>
  <si>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</si>
  <si>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</si>
  <si>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</si>
  <si>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</si>
  <si>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</si>
  <si>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</si>
  <si>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</si>
  <si>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</si>
  <si>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</si>
  <si>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</si>
  <si>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</si>
  <si>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</si>
  <si>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</si>
  <si>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</si>
  <si>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</si>
  <si>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</si>
  <si>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</si>
  <si>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</si>
  <si>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</si>
  <si>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</si>
  <si>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</si>
  <si>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</si>
  <si>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</si>
  <si>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</si>
  <si>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</si>
  <si>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</si>
  <si>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</si>
  <si>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</si>
  <si>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</si>
  <si>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</si>
  <si>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</si>
  <si>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</si>
  <si>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</si>
  <si>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</si>
  <si>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</si>
  <si>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</si>
  <si>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</si>
  <si>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</si>
  <si>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</si>
  <si>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</si>
  <si>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</si>
  <si>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</si>
  <si>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</si>
  <si>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</si>
  <si>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</si>
  <si>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</si>
  <si>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</si>
  <si>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</si>
  <si>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</si>
  <si>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</si>
  <si>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</si>
  <si>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</si>
  <si>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</si>
  <si>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</si>
  <si>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</si>
  <si>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</si>
  <si>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</si>
  <si>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</si>
  <si>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</si>
  <si>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</si>
  <si>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</si>
  <si>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</si>
  <si>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</si>
  <si>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</si>
  <si>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</si>
  <si>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</si>
  <si>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</si>
  <si>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</si>
  <si>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</si>
  <si>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</si>
  <si>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</si>
  <si>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</si>
  <si>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</si>
  <si>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</si>
  <si>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</si>
  <si>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</si>
  <si>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</si>
  <si>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</si>
  <si>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</si>
  <si>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</si>
  <si>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</si>
  <si>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</si>
  <si>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</si>
  <si>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</si>
  <si>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</si>
  <si>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</si>
  <si>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</si>
  <si>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</si>
  <si>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</si>
  <si>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</si>
  <si>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</si>
  <si>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</si>
  <si>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</si>
  <si>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</si>
  <si>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</si>
  <si>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</si>
  <si>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</si>
  <si>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</si>
  <si>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</si>
  <si>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</si>
  <si>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</si>
  <si>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</si>
  <si>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</si>
  <si>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</si>
  <si>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</si>
  <si>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</si>
  <si>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</si>
  <si>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</si>
  <si>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</si>
  <si>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</si>
  <si>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</si>
  <si>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</si>
  <si>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</si>
  <si>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</si>
  <si>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</si>
  <si>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</si>
  <si>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</si>
  <si>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</si>
  <si>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</si>
  <si>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</si>
  <si>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</si>
  <si>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</si>
  <si>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</si>
  <si>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</si>
  <si>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</si>
  <si>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</si>
  <si>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</si>
  <si>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</si>
  <si>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</si>
  <si>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</si>
  <si>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</si>
  <si>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</si>
  <si>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</si>
  <si>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</si>
  <si>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</si>
  <si>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</si>
  <si>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</si>
  <si>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</si>
  <si>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</si>
  <si>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</si>
  <si>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</si>
  <si>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</si>
  <si>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</si>
  <si>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</si>
  <si>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</si>
  <si>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</si>
  <si>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</si>
  <si>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</si>
  <si>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</si>
  <si>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</si>
  <si>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</si>
  <si>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</si>
  <si>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</si>
  <si>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</si>
  <si>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</si>
  <si>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</si>
  <si>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</si>
  <si>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</si>
  <si>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</si>
  <si>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</si>
  <si>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</si>
  <si>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</si>
  <si>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</si>
  <si>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</si>
  <si>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</si>
  <si>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</si>
  <si>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</si>
  <si>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</si>
  <si>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</si>
  <si>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</si>
  <si>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</si>
  <si>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</si>
  <si>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</si>
  <si>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</si>
  <si>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</si>
  <si>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</si>
  <si>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</si>
  <si>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</si>
  <si>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</si>
  <si>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</si>
  <si>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</si>
  <si>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</si>
  <si>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</si>
  <si>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</si>
  <si>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</si>
  <si>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</si>
  <si>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</si>
  <si>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</si>
  <si>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</si>
  <si>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</si>
  <si>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</si>
  <si>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</si>
  <si>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</si>
  <si>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</si>
  <si>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</si>
  <si>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</si>
  <si>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</si>
  <si>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</si>
  <si>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</si>
  <si>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</si>
  <si>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</si>
  <si>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</si>
  <si>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</si>
  <si>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</si>
  <si>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</si>
  <si>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</si>
  <si>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</si>
  <si>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</si>
  <si>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</si>
  <si>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</si>
  <si>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</si>
  <si>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</si>
  <si>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</si>
  <si>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</si>
  <si>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</si>
  <si>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</si>
  <si>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</si>
  <si>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</si>
  <si>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</si>
  <si>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</si>
  <si>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</si>
  <si>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</si>
  <si>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</si>
  <si>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</si>
  <si>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</si>
  <si>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</si>
  <si>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</si>
  <si>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</si>
  <si>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</si>
  <si>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</si>
  <si>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</si>
  <si>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</si>
  <si>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</si>
  <si>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</si>
  <si>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</si>
  <si>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</si>
  <si>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</si>
  <si>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</si>
  <si>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</si>
  <si>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</si>
  <si>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</si>
  <si>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</si>
  <si>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</si>
  <si>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</si>
  <si>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</si>
  <si>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</si>
  <si>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</si>
  <si>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</si>
  <si>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</si>
  <si>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</si>
  <si>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</si>
  <si>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</si>
  <si>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</si>
  <si>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</si>
  <si>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</si>
  <si>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</si>
  <si>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</si>
  <si>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</si>
  <si>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</si>
  <si>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</si>
  <si>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</si>
  <si>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</si>
  <si>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</si>
  <si>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</si>
  <si>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</si>
  <si>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</si>
  <si>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</si>
  <si>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</si>
  <si>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</si>
  <si>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</si>
  <si>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</si>
  <si>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</si>
  <si>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</si>
  <si>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</si>
  <si>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</si>
  <si>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</si>
  <si>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</si>
  <si>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</si>
  <si>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</si>
  <si>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</si>
  <si>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</si>
  <si>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</si>
  <si>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</si>
  <si>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</si>
  <si>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</si>
  <si>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</si>
  <si>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</si>
  <si>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</si>
  <si>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</si>
  <si>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</si>
  <si>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</si>
  <si>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</si>
  <si>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</si>
  <si>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</si>
  <si>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</si>
  <si>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</si>
  <si>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</si>
  <si>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</si>
  <si>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</si>
  <si>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</si>
  <si>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</si>
  <si>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</si>
  <si>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</si>
  <si>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</si>
  <si>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</si>
  <si>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</si>
  <si>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</si>
  <si>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</si>
  <si>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</si>
  <si>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</si>
  <si>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</si>
  <si>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</si>
  <si>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</si>
  <si>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</si>
  <si>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</si>
  <si>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</si>
  <si>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</si>
  <si>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</si>
  <si>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</si>
  <si>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</si>
  <si>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</si>
  <si>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</si>
  <si>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</si>
  <si>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</si>
  <si>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</si>
  <si>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</si>
  <si>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</si>
  <si>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</si>
  <si>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</si>
  <si>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</si>
  <si>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</si>
  <si>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</si>
  <si>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</si>
  <si>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</si>
  <si>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</si>
  <si>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</si>
  <si>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</si>
  <si>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</si>
  <si>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</si>
  <si>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</si>
  <si>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</si>
  <si>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</si>
  <si>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</si>
  <si>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</si>
  <si>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</si>
  <si>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</si>
  <si>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</si>
  <si>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</si>
  <si>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</si>
  <si>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</si>
  <si>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</si>
  <si>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</si>
  <si>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</si>
  <si>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</si>
  <si>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</si>
  <si>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</si>
  <si>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</si>
  <si>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</si>
  <si>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</si>
  <si>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</si>
  <si>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</si>
  <si>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</si>
  <si>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</si>
  <si>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</si>
  <si>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</si>
  <si>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</si>
  <si>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</si>
  <si>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</si>
  <si>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</si>
  <si>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</si>
  <si>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</si>
  <si>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</si>
  <si>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</si>
  <si>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</si>
  <si>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</si>
  <si>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</si>
  <si>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</si>
  <si>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</si>
  <si>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</si>
  <si>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</si>
  <si>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</si>
  <si>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</si>
  <si>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</si>
  <si>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</si>
  <si>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</si>
  <si>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</si>
  <si>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</si>
  <si>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</si>
  <si>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</si>
  <si>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</si>
  <si>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</si>
  <si>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</si>
  <si>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</si>
  <si>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</si>
  <si>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</si>
  <si>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</si>
  <si>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</si>
  <si>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</si>
  <si>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</si>
  <si>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</si>
  <si>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</si>
  <si>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</si>
  <si>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</si>
  <si>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</si>
  <si>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</si>
  <si>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</si>
  <si>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</si>
  <si>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</si>
  <si>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</si>
  <si>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</si>
  <si>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</si>
  <si>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</si>
  <si>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</si>
  <si>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</si>
  <si>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</si>
  <si>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</si>
  <si>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</si>
  <si>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</si>
  <si>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</si>
  <si>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</si>
  <si>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</si>
  <si>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</si>
  <si>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</si>
  <si>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</si>
  <si>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</si>
  <si>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</si>
  <si>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</si>
  <si>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</si>
  <si>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</si>
  <si>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</si>
  <si>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</si>
  <si>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</si>
  <si>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</si>
  <si>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</si>
  <si>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</si>
  <si>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</si>
  <si>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</si>
  <si>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</si>
  <si>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</si>
  <si>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</si>
  <si>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</si>
  <si>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</si>
  <si>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</si>
  <si>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</si>
  <si>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</si>
  <si>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</si>
  <si>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</si>
  <si>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</si>
  <si>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</si>
  <si>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</si>
  <si>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</si>
  <si>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</si>
  <si>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</si>
  <si>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</si>
  <si>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</si>
  <si>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</si>
  <si>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</si>
  <si>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</si>
  <si>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</si>
  <si>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</si>
  <si>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</si>
  <si>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</si>
  <si>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</si>
  <si>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</si>
  <si>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</si>
  <si>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</si>
  <si>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</si>
  <si>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</si>
  <si>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</si>
  <si>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</si>
  <si>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</si>
  <si>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</si>
  <si>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</si>
  <si>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</si>
  <si>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</si>
  <si>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</si>
  <si>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</si>
  <si>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</si>
  <si>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</si>
  <si>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</si>
  <si>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</si>
  <si>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</si>
  <si>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</si>
  <si>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</si>
  <si>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</si>
  <si>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</si>
  <si>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</si>
  <si>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</si>
  <si>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</si>
  <si>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</si>
  <si>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</si>
  <si>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</si>
  <si>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</si>
  <si>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</si>
  <si>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</si>
  <si>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</si>
  <si>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</si>
  <si>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</si>
  <si>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</si>
  <si>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</si>
  <si>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</si>
  <si>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</si>
  <si>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</si>
  <si>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</si>
  <si>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</si>
  <si>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</si>
  <si>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</si>
  <si>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</si>
  <si>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</si>
  <si>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</si>
  <si>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</si>
  <si>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</si>
  <si>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</si>
  <si>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</si>
  <si>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</si>
  <si>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</si>
  <si>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</si>
  <si>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</si>
  <si>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</si>
  <si>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</si>
  <si>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</si>
  <si>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</si>
  <si>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</si>
  <si>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</si>
  <si>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</si>
  <si>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</si>
  <si>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</si>
  <si>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</si>
  <si>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</si>
  <si>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</si>
  <si>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</si>
  <si>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</si>
  <si>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</si>
  <si>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</si>
  <si>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</si>
  <si>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</si>
  <si>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</si>
  <si>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</si>
  <si>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</si>
  <si>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</si>
  <si>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</si>
  <si>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</si>
  <si>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</si>
  <si>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</si>
  <si>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</si>
  <si>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</si>
  <si>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</si>
  <si>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</si>
  <si>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</si>
  <si>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</si>
  <si>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</si>
  <si>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</si>
  <si>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</si>
  <si>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</si>
  <si>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</si>
  <si>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</si>
  <si>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</si>
  <si>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</si>
  <si>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</si>
  <si>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</si>
  <si>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</si>
  <si>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</si>
  <si>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</si>
  <si>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</si>
  <si>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</si>
  <si>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</si>
  <si>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</si>
  <si>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</si>
  <si>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</si>
  <si>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</si>
  <si>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</si>
  <si>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</si>
  <si>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</si>
  <si>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</si>
  <si>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</si>
  <si>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</si>
  <si>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</si>
  <si>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</si>
  <si>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</si>
  <si>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</si>
  <si>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</si>
  <si>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</si>
  <si>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</si>
  <si>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</si>
  <si>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</si>
  <si>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</si>
  <si>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</si>
  <si>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</si>
  <si>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</si>
  <si>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</si>
  <si>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</si>
  <si>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</si>
  <si>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</si>
  <si>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</si>
  <si>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</si>
  <si>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</si>
  <si>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</si>
  <si>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</si>
  <si>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</si>
  <si>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</si>
  <si>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</si>
  <si>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</si>
  <si>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</si>
  <si>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</si>
  <si>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</si>
  <si>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</si>
  <si>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</si>
  <si>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</si>
  <si>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</si>
  <si>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</si>
  <si>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</si>
  <si>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</si>
  <si>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</si>
  <si>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</si>
  <si>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</si>
  <si>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</si>
  <si>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</si>
  <si>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</si>
  <si>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</si>
  <si>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</si>
  <si>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</si>
  <si>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</si>
  <si>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</si>
  <si>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</si>
  <si>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</si>
  <si>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</si>
  <si>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</si>
  <si>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</si>
  <si>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</si>
  <si>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</si>
  <si>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</si>
  <si>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</si>
  <si>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</si>
  <si>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</si>
  <si>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</si>
  <si>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</si>
  <si>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</si>
  <si>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</si>
  <si>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</si>
  <si>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</si>
  <si>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</si>
  <si>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</si>
  <si>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</si>
  <si>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</si>
  <si>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</si>
  <si>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</si>
  <si>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</si>
  <si>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</si>
  <si>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</si>
  <si>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</si>
  <si>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</si>
  <si>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</si>
  <si>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</si>
  <si>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</si>
  <si>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</si>
  <si>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</si>
  <si>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</si>
  <si>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</si>
  <si>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</si>
  <si>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</si>
  <si>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</si>
  <si>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</si>
  <si>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</si>
  <si>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</si>
  <si>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</si>
  <si>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</si>
  <si>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</si>
  <si>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</si>
  <si>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</si>
  <si>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</si>
  <si>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</si>
  <si>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</si>
  <si>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</si>
  <si>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</si>
  <si>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</si>
  <si>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</si>
  <si>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</si>
  <si>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</si>
  <si>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</si>
  <si>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</si>
  <si>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</si>
  <si>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</si>
  <si>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</si>
  <si>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</si>
  <si>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</si>
  <si>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</si>
  <si>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</si>
  <si>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</si>
  <si>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</si>
  <si>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</si>
  <si>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</si>
  <si>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</si>
  <si>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</si>
  <si>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</si>
  <si>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</si>
  <si>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</si>
  <si>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</si>
  <si>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</si>
  <si>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</si>
  <si>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</si>
  <si>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</si>
  <si>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</si>
  <si>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</si>
  <si>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</si>
  <si>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</si>
  <si>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</si>
  <si>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</si>
  <si>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</si>
  <si>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</si>
  <si>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</si>
  <si>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</si>
  <si>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</si>
  <si>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</si>
  <si>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</si>
  <si>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</si>
  <si>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</si>
  <si>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</si>
  <si>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</si>
  <si>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</si>
  <si>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</si>
  <si>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</si>
  <si>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</si>
  <si>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</si>
  <si>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</si>
  <si>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</si>
  <si>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</si>
  <si>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</si>
  <si>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</si>
  <si>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</si>
  <si>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</si>
  <si>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</si>
  <si>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</si>
  <si>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</si>
  <si>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</si>
  <si>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</si>
  <si>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</si>
  <si>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</si>
  <si>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</si>
  <si>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</si>
  <si>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</si>
  <si>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</si>
  <si>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</si>
  <si>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</si>
  <si>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</si>
  <si>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</si>
  <si>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</si>
  <si>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</si>
  <si>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</si>
  <si>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</si>
  <si>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</si>
  <si>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</si>
  <si>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</si>
  <si>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</si>
  <si>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</si>
  <si>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</si>
  <si>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</si>
  <si>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</si>
  <si>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</si>
  <si>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</si>
  <si>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</si>
  <si>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</si>
  <si>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</si>
  <si>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</si>
  <si>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</si>
  <si>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</si>
  <si>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</si>
  <si>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</si>
  <si>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</si>
  <si>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</si>
  <si>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</si>
  <si>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</si>
  <si>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</si>
  <si>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</si>
  <si>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</si>
  <si>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</si>
  <si>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</si>
  <si>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</si>
  <si>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</si>
  <si>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</si>
  <si>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</si>
  <si>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</si>
  <si>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</si>
  <si>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</si>
  <si>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</si>
  <si>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</si>
  <si>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</si>
  <si>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</si>
  <si>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</si>
  <si>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</si>
  <si>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</si>
  <si>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</si>
  <si>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</si>
  <si>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</si>
  <si>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</si>
  <si>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</si>
  <si>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</si>
  <si>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</si>
  <si>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</si>
  <si>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</si>
  <si>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</si>
  <si>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</si>
  <si>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</si>
  <si>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</si>
  <si>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</si>
  <si>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</si>
  <si>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</si>
  <si>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</si>
  <si>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</si>
  <si>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</si>
  <si>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</si>
  <si>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</si>
  <si>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</si>
  <si>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</si>
  <si>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</si>
  <si>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</si>
  <si>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</si>
  <si>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</si>
  <si>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</si>
  <si>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</si>
  <si>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</si>
  <si>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</si>
  <si>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</si>
  <si>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</si>
  <si>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</si>
  <si>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</si>
  <si>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</si>
  <si>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</si>
  <si>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</si>
  <si>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</si>
  <si>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</si>
  <si>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</si>
  <si>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</si>
  <si>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</si>
  <si>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</si>
  <si>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</si>
  <si>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</si>
  <si>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</si>
  <si>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</si>
  <si>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</si>
  <si>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</si>
  <si>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</si>
  <si>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</si>
  <si>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</si>
  <si>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</si>
  <si>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</si>
  <si>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</si>
  <si>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</si>
  <si>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</si>
  <si>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</si>
  <si>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</si>
  <si>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</si>
  <si>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</si>
  <si>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</si>
  <si>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</si>
  <si>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</si>
  <si>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</si>
  <si>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</si>
  <si>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</si>
  <si>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</si>
  <si>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</si>
  <si>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</si>
  <si>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</si>
  <si>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</si>
  <si>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</si>
  <si>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</si>
  <si>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</si>
  <si>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</si>
  <si>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</si>
  <si>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</si>
  <si>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</si>
  <si>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</si>
  <si>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</si>
  <si>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</si>
  <si>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</si>
  <si>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</si>
  <si>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</si>
  <si>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</si>
  <si>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</si>
  <si>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</si>
  <si>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</si>
  <si>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</si>
  <si>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</si>
  <si>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</si>
  <si>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</si>
  <si>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</si>
  <si>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</si>
  <si>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</si>
  <si>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</si>
  <si>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</si>
  <si>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</si>
  <si>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</si>
  <si>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</si>
  <si>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</si>
  <si>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</si>
  <si>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</si>
  <si>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</si>
  <si>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</si>
  <si>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</si>
  <si>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</si>
  <si>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</si>
  <si>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</si>
  <si>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</si>
  <si>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</si>
  <si>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</si>
  <si>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</si>
  <si>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</si>
  <si>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</si>
  <si>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</si>
  <si>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</si>
  <si>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</si>
  <si>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</si>
  <si>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</si>
  <si>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</si>
  <si>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</si>
  <si>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</si>
  <si>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</si>
  <si>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</si>
  <si>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</si>
  <si>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</si>
  <si>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</si>
  <si>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</si>
  <si>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</si>
  <si>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</si>
  <si>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</si>
  <si>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</si>
  <si>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</si>
  <si>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</si>
  <si>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</si>
  <si>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</si>
  <si>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</si>
  <si>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</si>
  <si>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</si>
  <si>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</si>
  <si>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</si>
  <si>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</si>
  <si>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</si>
  <si>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</si>
  <si>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</si>
  <si>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</si>
  <si>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</si>
  <si>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</si>
  <si>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</si>
  <si>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</si>
  <si>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</si>
  <si>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</si>
  <si>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</si>
  <si>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</si>
  <si>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</si>
  <si>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</si>
  <si>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</si>
  <si>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</si>
  <si>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</si>
  <si>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</si>
  <si>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</si>
  <si>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</si>
  <si>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</si>
  <si>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</si>
  <si>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</si>
  <si>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</si>
  <si>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</si>
  <si>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</si>
  <si>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</si>
  <si>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</si>
  <si>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</si>
  <si>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</si>
  <si>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</si>
  <si>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</si>
  <si>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</si>
  <si>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</si>
  <si>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</si>
  <si>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</si>
  <si>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</si>
  <si>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</si>
  <si>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</si>
  <si>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</si>
  <si>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</si>
  <si>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</si>
  <si>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</si>
  <si>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</si>
  <si>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</si>
  <si>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</si>
  <si>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</si>
  <si>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</si>
  <si>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</si>
  <si>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</si>
  <si>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</si>
  <si>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</si>
  <si>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</si>
  <si>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</si>
  <si>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</si>
  <si>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</si>
  <si>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</si>
  <si>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</si>
  <si>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</si>
  <si>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</si>
  <si>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</si>
  <si>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</si>
  <si>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</si>
  <si>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</si>
  <si>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</si>
  <si>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</si>
  <si>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</si>
  <si>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</si>
  <si>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</si>
  <si>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</si>
  <si>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</si>
  <si>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</si>
  <si>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</si>
  <si>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</si>
  <si>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</si>
  <si>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</si>
  <si>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</si>
  <si>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</si>
  <si>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</si>
  <si>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</si>
  <si>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</si>
  <si>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</si>
  <si>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</si>
  <si>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</si>
  <si>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</si>
  <si>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</si>
  <si>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</si>
  <si>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</si>
  <si>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</si>
  <si>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</si>
  <si>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</si>
  <si>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</si>
  <si>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</si>
  <si>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</si>
  <si>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</si>
  <si>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</si>
  <si>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</si>
  <si>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</si>
  <si>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</si>
  <si>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</si>
  <si>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</si>
  <si>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</si>
  <si>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</si>
  <si>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</si>
  <si>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</si>
  <si>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</si>
  <si>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</si>
  <si>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</si>
  <si>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</si>
  <si>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</si>
  <si>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</si>
  <si>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</si>
  <si>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</si>
  <si>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</si>
  <si>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</si>
  <si>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</si>
  <si>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</si>
  <si>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</si>
  <si>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</si>
  <si>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</si>
  <si>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</si>
  <si>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</si>
  <si>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</si>
  <si>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</si>
  <si>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</si>
  <si>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</si>
  <si>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</si>
  <si>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</si>
  <si>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</si>
  <si>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</si>
  <si>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</si>
  <si>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</si>
  <si>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</si>
  <si>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</si>
  <si>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</si>
  <si>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</si>
  <si>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</si>
  <si>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</si>
  <si>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</si>
  <si>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</si>
  <si>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</si>
  <si>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</si>
  <si>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</si>
  <si>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</si>
  <si>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</si>
  <si>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</si>
  <si>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</si>
  <si>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</si>
  <si>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</si>
  <si>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</si>
  <si>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</si>
  <si>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</si>
  <si>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</si>
  <si>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</si>
  <si>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</si>
  <si>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</si>
  <si>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</si>
  <si>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</si>
  <si>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</si>
  <si>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</si>
  <si>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</si>
  <si>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</si>
  <si>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</si>
  <si>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</si>
  <si>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</si>
  <si>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</si>
  <si>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</si>
  <si>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</si>
  <si>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</si>
  <si>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</si>
  <si>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</si>
  <si>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</si>
  <si>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</si>
  <si>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</si>
  <si>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</si>
  <si>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</si>
  <si>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</si>
  <si>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</si>
  <si>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</si>
  <si>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</si>
  <si>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</si>
  <si>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</si>
  <si>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</si>
  <si>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</si>
  <si>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</si>
  <si>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</si>
  <si>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</si>
  <si>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</si>
  <si>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</si>
  <si>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</si>
  <si>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</si>
  <si>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</si>
  <si>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</si>
  <si>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</si>
  <si>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</si>
  <si>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</si>
  <si>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</si>
  <si>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</si>
  <si>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</si>
  <si>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</si>
  <si>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</si>
  <si>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</si>
  <si>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</si>
  <si>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</si>
  <si>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</si>
  <si>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</si>
  <si>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</si>
  <si>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</si>
  <si>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</si>
  <si>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</si>
  <si>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</si>
  <si>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</si>
  <si>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</si>
  <si>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</si>
  <si>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</si>
  <si>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</si>
  <si>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</si>
  <si>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</si>
  <si>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</si>
  <si>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</si>
  <si>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</si>
  <si>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</si>
  <si>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</si>
  <si>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</si>
  <si>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</si>
  <si>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</si>
  <si>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</si>
  <si>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</si>
  <si>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</si>
  <si>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</si>
  <si>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</si>
  <si>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</si>
  <si>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</si>
  <si>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</si>
  <si>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</si>
  <si>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</si>
  <si>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</si>
  <si>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</si>
  <si>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</si>
  <si>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</si>
  <si>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</si>
  <si>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</si>
  <si>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</si>
  <si>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</si>
  <si>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</si>
  <si>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</si>
  <si>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</si>
  <si>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</si>
  <si>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</si>
  <si>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</si>
  <si>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</si>
  <si>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</si>
  <si>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</si>
  <si>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</si>
  <si>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</si>
  <si>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</si>
  <si>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</si>
  <si>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</si>
  <si>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</si>
  <si>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</si>
  <si>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</si>
  <si>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</si>
  <si>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</si>
  <si>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</si>
  <si>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</si>
  <si>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</si>
  <si>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</si>
  <si>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</si>
  <si>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</si>
  <si>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</si>
  <si>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</si>
  <si>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</si>
  <si>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</si>
  <si>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</si>
  <si>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</si>
  <si>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</si>
  <si>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</si>
  <si>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</si>
  <si>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</si>
  <si>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</si>
  <si>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</si>
  <si>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</si>
  <si>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</si>
  <si>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</si>
  <si>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</si>
  <si>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</si>
  <si>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</si>
  <si>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</si>
  <si>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</si>
  <si>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</si>
  <si>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</si>
  <si>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</si>
  <si>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</si>
  <si>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</si>
  <si>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</si>
  <si>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</si>
  <si>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</si>
  <si>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</si>
  <si>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</si>
  <si>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</si>
  <si>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</si>
  <si>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</si>
  <si>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</si>
  <si>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</si>
  <si>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</si>
  <si>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</si>
  <si>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</si>
  <si>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</si>
  <si>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</si>
  <si>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</si>
  <si>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</si>
  <si>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</si>
  <si>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</si>
  <si>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</si>
  <si>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</si>
  <si>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</si>
  <si>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</si>
  <si>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</si>
  <si>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</si>
  <si>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</si>
  <si>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</si>
  <si>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</si>
  <si>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</si>
  <si>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</si>
  <si>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</si>
  <si>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</si>
  <si>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</si>
  <si>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</si>
  <si>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</si>
  <si>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</si>
  <si>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</si>
  <si>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</si>
  <si>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</si>
  <si>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</si>
  <si>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</si>
  <si>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</si>
  <si>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</si>
  <si>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</si>
  <si>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</si>
  <si>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</si>
  <si>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</si>
  <si>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</si>
  <si>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</si>
  <si>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</si>
  <si>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</si>
  <si>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</si>
  <si>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</si>
  <si>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</si>
  <si>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</si>
  <si>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</si>
  <si>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</si>
  <si>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</si>
  <si>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</si>
  <si>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</si>
  <si>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</si>
  <si>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</si>
  <si>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</si>
  <si>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</si>
  <si>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</si>
  <si>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</si>
  <si>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</si>
  <si>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</si>
  <si>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</si>
  <si>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</si>
  <si>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</si>
  <si>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</si>
  <si>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</si>
  <si>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</si>
  <si>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</si>
  <si>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</si>
  <si>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</si>
  <si>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</si>
  <si>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</si>
  <si>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</si>
  <si>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</si>
  <si>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</si>
  <si>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</si>
  <si>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</si>
  <si>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</si>
  <si>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</si>
  <si>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</si>
  <si>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</si>
  <si>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</si>
  <si>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</si>
  <si>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</si>
  <si>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</si>
  <si>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</si>
  <si>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</si>
  <si>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</si>
  <si>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</si>
  <si>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</si>
  <si>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</si>
  <si>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</si>
  <si>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</si>
  <si>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</si>
  <si>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</si>
  <si>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</si>
  <si>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</si>
  <si>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</si>
  <si>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</si>
  <si>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</si>
  <si>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</si>
  <si>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</si>
  <si>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</si>
  <si>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</si>
  <si>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</si>
  <si>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</si>
  <si>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</si>
  <si>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</si>
  <si>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</si>
  <si>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</si>
  <si>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</si>
  <si>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</si>
  <si>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</si>
  <si>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</si>
  <si>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</si>
  <si>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</si>
  <si>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</si>
  <si>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</si>
  <si>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</si>
  <si>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</si>
  <si>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</si>
  <si>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</si>
  <si>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</si>
  <si>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</si>
  <si>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</si>
  <si>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</si>
  <si>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</si>
  <si>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</si>
  <si>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</si>
  <si>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</si>
  <si>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</si>
  <si>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</si>
  <si>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</si>
  <si>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</si>
  <si>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</si>
  <si>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</si>
  <si>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</si>
  <si>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</si>
  <si>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</si>
  <si>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</si>
  <si>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</si>
  <si>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</si>
  <si>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</si>
  <si>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</si>
  <si>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</si>
  <si>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</si>
  <si>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</si>
  <si>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</si>
  <si>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</si>
  <si>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</si>
  <si>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</si>
  <si>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</si>
  <si>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</si>
  <si>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</si>
  <si>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</si>
  <si>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</si>
  <si>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</si>
  <si>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</si>
  <si>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</si>
  <si>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</si>
  <si>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</si>
  <si>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</si>
  <si>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</si>
  <si>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</si>
  <si>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</si>
  <si>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</si>
  <si>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</si>
  <si>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</si>
  <si>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</si>
  <si>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</si>
  <si>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</si>
  <si>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</si>
  <si>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</si>
  <si>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</si>
  <si>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</si>
  <si>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</si>
  <si>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</si>
  <si>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</si>
  <si>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</si>
  <si>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</si>
  <si>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</si>
  <si>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</si>
  <si>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</si>
  <si>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</si>
  <si>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</si>
  <si>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</si>
  <si>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</si>
  <si>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</si>
  <si>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</si>
  <si>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</si>
  <si>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</si>
  <si>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</si>
  <si>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</si>
  <si>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</si>
  <si>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</si>
  <si>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</si>
  <si>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</si>
  <si>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</si>
  <si>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</si>
  <si>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</si>
  <si>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</si>
  <si>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</si>
  <si>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</si>
  <si>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</si>
  <si>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</si>
  <si>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</si>
  <si>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</si>
  <si>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</si>
  <si>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</si>
  <si>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</si>
  <si>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</si>
  <si>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</si>
  <si>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</si>
  <si>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</si>
  <si>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</si>
  <si>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</si>
  <si>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</si>
  <si>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</si>
  <si>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</si>
  <si>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</si>
  <si>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</si>
  <si>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</si>
  <si>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</si>
  <si>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</si>
  <si>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</si>
  <si>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</si>
  <si>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</si>
  <si>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</si>
  <si>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</si>
  <si>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</si>
  <si>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</si>
  <si>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</si>
  <si>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</si>
  <si>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</si>
  <si>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</si>
  <si>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</si>
  <si>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</si>
  <si>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</si>
  <si>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</si>
  <si>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</si>
  <si>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</si>
  <si>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</si>
  <si>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</si>
  <si>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</si>
  <si>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</si>
  <si>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</si>
  <si>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</si>
  <si>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</si>
  <si>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</si>
  <si>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</si>
  <si>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</si>
  <si>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</si>
  <si>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</si>
  <si>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</si>
  <si>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</si>
  <si>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</si>
  <si>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</si>
  <si>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</si>
  <si>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</si>
  <si>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</si>
  <si>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</si>
  <si>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</si>
  <si>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</si>
  <si>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</si>
  <si>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</si>
  <si>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</si>
  <si>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</si>
  <si>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</si>
  <si>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</si>
  <si>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</si>
  <si>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</si>
  <si>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</si>
  <si>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</si>
  <si>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</si>
  <si>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</si>
  <si>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</si>
  <si>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</si>
  <si>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</si>
  <si>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</si>
  <si>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</si>
  <si>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</si>
  <si>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</si>
  <si>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</si>
  <si>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</si>
  <si>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</si>
  <si>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</si>
  <si>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</si>
  <si>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</si>
  <si>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</si>
  <si>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</si>
  <si>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</si>
  <si>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</si>
  <si>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</si>
  <si>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</si>
  <si>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</si>
  <si>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</si>
  <si>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</si>
  <si>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</si>
  <si>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</si>
  <si>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</si>
  <si>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</si>
  <si>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</si>
  <si>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</si>
  <si>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</si>
  <si>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</si>
  <si>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</si>
  <si>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</si>
  <si>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</si>
  <si>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</si>
  <si>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</si>
  <si>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</si>
  <si>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</si>
  <si>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</si>
  <si>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</si>
  <si>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</si>
  <si>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</si>
  <si>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</si>
  <si>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</si>
  <si>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</si>
  <si>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</si>
  <si>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</si>
  <si>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</si>
  <si>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</si>
  <si>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</si>
  <si>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</si>
  <si>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</si>
  <si>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</si>
  <si>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</si>
  <si>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</si>
  <si>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</si>
  <si>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</si>
  <si>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</si>
  <si>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</si>
  <si>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</si>
  <si>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</si>
  <si>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</si>
  <si>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</si>
  <si>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</si>
  <si>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</si>
  <si>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</si>
  <si>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</si>
  <si>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</si>
  <si>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</si>
  <si>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</si>
  <si>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</si>
  <si>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</si>
  <si>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</si>
  <si>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</si>
  <si>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</si>
  <si>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</si>
  <si>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</si>
  <si>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</si>
  <si>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</si>
  <si>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</si>
  <si>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</si>
  <si>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</si>
  <si>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</si>
  <si>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</si>
  <si>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</si>
  <si>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</si>
  <si>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</si>
  <si>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</si>
  <si>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</si>
  <si>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</si>
  <si>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</si>
  <si>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</si>
  <si>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</si>
  <si>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</si>
  <si>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</si>
  <si>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</si>
  <si>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</si>
  <si>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</si>
  <si>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</si>
  <si>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</si>
  <si>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</si>
  <si>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</si>
  <si>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</si>
  <si>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</si>
  <si>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</si>
  <si>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</si>
  <si>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</si>
  <si>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</si>
  <si>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</si>
  <si>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</si>
  <si>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</si>
  <si>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</si>
  <si>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</si>
  <si>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</si>
  <si>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</si>
  <si>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</si>
  <si>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</si>
  <si>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</si>
  <si>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</si>
  <si>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</si>
  <si>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</si>
  <si>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</si>
  <si>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</si>
  <si>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</si>
  <si>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</si>
  <si>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</si>
  <si>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</si>
  <si>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</si>
  <si>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</si>
  <si>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</si>
  <si>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</si>
  <si>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</si>
  <si>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</si>
  <si>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</si>
  <si>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</si>
  <si>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</si>
  <si>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</si>
  <si>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</si>
  <si>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</si>
  <si>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</si>
  <si>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</si>
  <si>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</si>
  <si>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</si>
  <si>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</si>
  <si>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</si>
  <si>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</si>
  <si>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</si>
  <si>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</si>
  <si>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</si>
  <si>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</si>
  <si>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</si>
  <si>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</si>
  <si>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</si>
  <si>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</si>
  <si>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</si>
  <si>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</si>
  <si>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</si>
  <si>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</si>
  <si>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</si>
  <si>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</si>
  <si>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</si>
  <si>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</si>
  <si>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</si>
  <si>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</si>
  <si>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</si>
  <si>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</si>
  <si>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</si>
  <si>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</si>
  <si>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</si>
  <si>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</si>
  <si>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</si>
  <si>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</si>
  <si>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</si>
  <si>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</si>
  <si>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</si>
  <si>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</si>
  <si>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</si>
  <si>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</si>
  <si>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</si>
  <si>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</si>
  <si>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</si>
  <si>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</si>
  <si>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</si>
  <si>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</si>
  <si>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</si>
  <si>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</si>
  <si>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</si>
  <si>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</si>
  <si>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</si>
  <si>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</si>
  <si>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</si>
  <si>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</si>
  <si>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</si>
  <si>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</si>
  <si>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</si>
  <si>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</si>
  <si>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</si>
  <si>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</si>
  <si>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</si>
  <si>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</si>
  <si>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</si>
  <si>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</si>
  <si>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</si>
  <si>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</si>
  <si>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</si>
  <si>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</si>
  <si>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</si>
  <si>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</si>
  <si>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</si>
  <si>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</si>
  <si>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</si>
  <si>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</si>
  <si>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</si>
  <si>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</si>
  <si>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</si>
  <si>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</si>
  <si>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</si>
  <si>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</si>
  <si>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</si>
  <si>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</si>
  <si>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</si>
  <si>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</si>
  <si>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</si>
  <si>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</si>
  <si>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</si>
  <si>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</si>
  <si>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</si>
  <si>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</si>
  <si>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</si>
  <si>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</si>
  <si>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</si>
  <si>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</si>
  <si>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</si>
  <si>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</si>
  <si>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</si>
  <si>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</si>
  <si>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</si>
  <si>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</si>
  <si>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</si>
  <si>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</si>
  <si>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</si>
  <si>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</si>
  <si>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</si>
  <si>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</si>
  <si>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</si>
  <si>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</si>
  <si>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</si>
  <si>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</si>
  <si>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</si>
  <si>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</si>
  <si>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</si>
  <si>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</si>
  <si>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</si>
  <si>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</si>
  <si>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</si>
  <si>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</si>
  <si>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</si>
  <si>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</si>
  <si>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</si>
  <si>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</si>
  <si>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</si>
  <si>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</si>
  <si>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</si>
  <si>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</si>
  <si>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</si>
  <si>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</si>
  <si>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</si>
  <si>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</si>
  <si>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</si>
  <si>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</si>
  <si>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</si>
  <si>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</si>
  <si>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</si>
  <si>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</si>
  <si>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</si>
  <si>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</si>
  <si>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</si>
  <si>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</si>
  <si>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</si>
  <si>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</si>
  <si>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</si>
  <si>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</si>
  <si>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</si>
  <si>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</si>
  <si>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</si>
  <si>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</si>
  <si>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</si>
  <si>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</si>
  <si>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</si>
  <si>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</si>
  <si>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</si>
  <si>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</si>
  <si>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</si>
  <si>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</si>
  <si>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</si>
  <si>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</si>
  <si>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</si>
  <si>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</si>
  <si>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</si>
  <si>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</si>
  <si>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</si>
  <si>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</si>
  <si>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</si>
  <si>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</si>
  <si>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</si>
  <si>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</si>
  <si>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</si>
  <si>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</si>
  <si>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</si>
  <si>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</si>
  <si>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</si>
  <si>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</si>
  <si>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</si>
  <si>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</si>
  <si>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</si>
  <si>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</si>
  <si>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</si>
  <si>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</si>
  <si>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</si>
  <si>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</si>
  <si>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</si>
  <si>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</si>
  <si>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</si>
  <si>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</si>
  <si>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</si>
  <si>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</si>
  <si>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</si>
  <si>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</si>
  <si>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</si>
  <si>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</si>
  <si>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</si>
  <si>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</si>
  <si>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</si>
  <si>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</si>
  <si>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</si>
  <si>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</si>
  <si>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</si>
  <si>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</si>
  <si>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</si>
  <si>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</si>
  <si>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</si>
  <si>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</si>
  <si>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</si>
  <si>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</si>
  <si>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</si>
  <si>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</si>
  <si>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</si>
  <si>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</si>
  <si>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</si>
  <si>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</si>
  <si>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</si>
  <si>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</si>
  <si>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</si>
  <si>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</si>
  <si>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</si>
  <si>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</si>
  <si>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</si>
  <si>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</si>
  <si>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</si>
  <si>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</si>
  <si>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</si>
  <si>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</si>
  <si>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</si>
  <si>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</si>
  <si>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</si>
  <si>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</si>
  <si>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</si>
  <si>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</si>
  <si>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</si>
  <si>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</si>
  <si>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</si>
  <si>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</si>
  <si>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</si>
  <si>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</si>
  <si>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</si>
  <si>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</si>
  <si>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</si>
  <si>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</si>
  <si>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</si>
  <si>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</si>
  <si>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</si>
  <si>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</si>
  <si>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</si>
  <si>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</si>
  <si>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</si>
  <si>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</si>
  <si>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</si>
  <si>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</si>
  <si>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</si>
  <si>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</si>
  <si>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</si>
  <si>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</si>
  <si>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</si>
  <si>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</si>
  <si>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</si>
  <si>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</si>
  <si>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</si>
  <si>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</si>
  <si>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</si>
  <si>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</si>
  <si>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</si>
  <si>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</si>
  <si>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</si>
  <si>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</si>
  <si>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</si>
  <si>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</si>
  <si>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</si>
  <si>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</si>
  <si>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</si>
  <si>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</si>
  <si>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</si>
  <si>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</si>
  <si>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</si>
  <si>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</si>
  <si>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</si>
  <si>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</si>
  <si>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</si>
  <si>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</si>
  <si>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</si>
  <si>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</si>
  <si>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</si>
  <si>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</si>
  <si>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</si>
  <si>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</si>
  <si>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</si>
  <si>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</si>
  <si>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</si>
  <si>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</si>
  <si>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</si>
  <si>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</si>
  <si>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</si>
  <si>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</si>
  <si>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</si>
  <si>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</si>
  <si>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</si>
  <si>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</si>
  <si>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</si>
  <si>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</si>
  <si>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</si>
  <si>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</si>
  <si>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</si>
  <si>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</si>
  <si>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</si>
  <si>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</si>
  <si>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</si>
  <si>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</si>
  <si>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</si>
  <si>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</si>
  <si>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</si>
  <si>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</si>
  <si>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</si>
  <si>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</si>
  <si>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</si>
  <si>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</si>
  <si>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</si>
  <si>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</si>
  <si>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</si>
  <si>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</si>
  <si>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</si>
  <si>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</si>
  <si>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</si>
  <si>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</si>
  <si>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</si>
  <si>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</si>
  <si>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</si>
  <si>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</si>
  <si>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</si>
  <si>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</si>
  <si>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</si>
  <si>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</si>
  <si>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</si>
  <si>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</si>
  <si>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</si>
  <si>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</si>
  <si>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</si>
  <si>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</si>
  <si>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</si>
  <si>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</si>
  <si>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</si>
  <si>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</si>
  <si>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</si>
  <si>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</si>
  <si>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</si>
  <si>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</si>
  <si>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</si>
  <si>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</si>
  <si>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</si>
  <si>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</si>
  <si>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</si>
  <si>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</si>
  <si>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</si>
  <si>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</si>
  <si>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</si>
  <si>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</si>
  <si>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</si>
  <si>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</si>
  <si>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</si>
  <si>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</si>
  <si>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</si>
  <si>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</si>
  <si>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</si>
  <si>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</si>
  <si>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</si>
  <si>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</si>
  <si>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</si>
  <si>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</si>
  <si>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</si>
  <si>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</si>
  <si>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</si>
  <si>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</si>
  <si>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</si>
  <si>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</si>
  <si>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</si>
  <si>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</si>
  <si>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</si>
  <si>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</si>
  <si>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</si>
  <si>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</si>
  <si>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</si>
  <si>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</si>
  <si>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</si>
  <si>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</si>
  <si>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</si>
  <si>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</si>
  <si>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</si>
  <si>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</si>
  <si>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</si>
  <si>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</si>
  <si>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</si>
  <si>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</si>
  <si>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</si>
  <si>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</si>
  <si>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</si>
  <si>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</si>
  <si>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</si>
  <si>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</si>
  <si>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</si>
  <si>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</si>
  <si>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</si>
  <si>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</si>
  <si>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</si>
  <si>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</si>
  <si>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</si>
  <si>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</si>
  <si>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</si>
  <si>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</si>
  <si>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</si>
  <si>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</si>
  <si>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</si>
  <si>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</si>
  <si>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</si>
  <si>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</si>
  <si>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</si>
  <si>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</si>
  <si>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</si>
  <si>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</si>
  <si>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</si>
  <si>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</si>
  <si>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</si>
  <si>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</si>
  <si>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</si>
  <si>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</si>
  <si>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</si>
  <si>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</si>
  <si>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</si>
  <si>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</si>
  <si>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</si>
  <si>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</si>
  <si>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</si>
  <si>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</si>
  <si>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</si>
  <si>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</si>
  <si>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</si>
  <si>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</si>
  <si>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</si>
  <si>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</si>
  <si>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</si>
  <si>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</si>
  <si>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</si>
  <si>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</si>
  <si>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</si>
  <si>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</si>
  <si>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</si>
  <si>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</si>
  <si>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</si>
  <si>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</si>
  <si>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</si>
  <si>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</si>
  <si>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</si>
  <si>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</si>
  <si>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</si>
  <si>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</si>
  <si>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</si>
  <si>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</si>
  <si>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</si>
  <si>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</si>
  <si>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</si>
  <si>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</si>
  <si>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</si>
  <si>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</si>
  <si>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</si>
  <si>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</si>
  <si>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</si>
  <si>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</si>
  <si>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</si>
  <si>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</si>
  <si>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</si>
  <si>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</si>
  <si>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</si>
  <si>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</si>
  <si>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</si>
  <si>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</si>
  <si>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</si>
  <si>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</si>
  <si>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</si>
  <si>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</si>
  <si>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</si>
  <si>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</si>
  <si>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</si>
  <si>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</si>
  <si>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</si>
  <si>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</si>
  <si>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</si>
  <si>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</si>
  <si>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</si>
  <si>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</si>
  <si>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</si>
  <si>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</si>
  <si>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</si>
  <si>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</si>
  <si>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</si>
  <si>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</si>
  <si>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</si>
  <si>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</si>
  <si>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</si>
  <si>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</si>
  <si>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</si>
  <si>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</si>
  <si>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</si>
  <si>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</si>
  <si>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</si>
  <si>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</si>
  <si>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</si>
  <si>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</si>
  <si>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</si>
  <si>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</si>
  <si>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</si>
  <si>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</si>
  <si>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</si>
  <si>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</si>
  <si>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</si>
  <si>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</si>
  <si>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</si>
  <si>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</si>
  <si>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</si>
  <si>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</si>
  <si>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</si>
  <si>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</si>
  <si>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</si>
  <si>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</si>
  <si>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</si>
  <si>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</si>
  <si>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</si>
  <si>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</si>
  <si>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</si>
  <si>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</si>
  <si>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</si>
  <si>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</si>
  <si>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</si>
  <si>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</si>
  <si>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</si>
  <si>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</si>
  <si>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</si>
  <si>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</si>
  <si>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</si>
  <si>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</si>
  <si>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</si>
  <si>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</si>
  <si>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</si>
  <si>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</si>
  <si>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</si>
  <si>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</si>
  <si>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</si>
  <si>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</si>
  <si>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</si>
  <si>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</si>
  <si>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</si>
  <si>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</si>
  <si>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</si>
  <si>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</si>
  <si>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</si>
  <si>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</si>
  <si>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</si>
  <si>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</si>
  <si>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</si>
  <si>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</si>
  <si>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</si>
  <si>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</si>
  <si>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</si>
  <si>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</si>
  <si>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</si>
  <si>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</si>
  <si>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</si>
  <si>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</si>
  <si>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</si>
  <si>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</si>
  <si>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</si>
  <si>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</si>
  <si>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</si>
  <si>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</si>
  <si>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</si>
  <si>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</si>
  <si>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</si>
  <si>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</si>
  <si>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</si>
  <si>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</si>
  <si>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</si>
  <si>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</si>
  <si>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</si>
  <si>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</si>
  <si>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</si>
  <si>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</si>
  <si>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</si>
  <si>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</si>
  <si>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</si>
  <si>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</si>
  <si>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</si>
  <si>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</si>
  <si>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</si>
  <si>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</si>
  <si>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</si>
  <si>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</si>
  <si>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</si>
  <si>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</si>
  <si>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</si>
  <si>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</si>
  <si>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</si>
  <si>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</si>
  <si>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</si>
  <si>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</si>
  <si>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</si>
  <si>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</si>
  <si>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</si>
  <si>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</si>
  <si>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</si>
  <si>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</si>
  <si>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</si>
  <si>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</si>
  <si>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</si>
  <si>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</si>
  <si>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</si>
  <si>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</si>
  <si>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</si>
  <si>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</si>
  <si>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</si>
  <si>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</si>
  <si>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</si>
  <si>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</si>
  <si>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</si>
  <si>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</si>
  <si>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</si>
  <si>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</si>
  <si>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</si>
  <si>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</si>
  <si>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</si>
  <si>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</si>
  <si>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</si>
  <si>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</si>
  <si>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</si>
  <si>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</si>
  <si>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</si>
  <si>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</si>
  <si>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</si>
  <si>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</si>
  <si>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</si>
  <si>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</si>
  <si>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</si>
  <si>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</si>
  <si>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</si>
  <si>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</si>
  <si>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</si>
  <si>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</si>
  <si>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</si>
  <si>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</si>
  <si>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</si>
  <si>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</si>
  <si>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</si>
  <si>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</si>
  <si>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</si>
  <si>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</si>
  <si>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</si>
  <si>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</si>
  <si>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</si>
  <si>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</si>
  <si>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</si>
  <si>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</si>
  <si>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</si>
  <si>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</si>
  <si>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</si>
  <si>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</si>
  <si>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</si>
  <si>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</si>
  <si>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</si>
  <si>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</si>
  <si>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</si>
  <si>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</si>
  <si>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</si>
  <si>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</si>
  <si>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</si>
  <si>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</si>
  <si>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</si>
  <si>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</si>
  <si>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</si>
  <si>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</si>
  <si>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</si>
  <si>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</si>
  <si>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</si>
  <si>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</si>
  <si>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</si>
  <si>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</si>
  <si>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</si>
  <si>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</si>
  <si>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</si>
  <si>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</si>
  <si>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</si>
  <si>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</si>
  <si>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</si>
  <si>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</si>
  <si>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</si>
  <si>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</si>
  <si>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</si>
  <si>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</si>
  <si>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</si>
  <si>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</si>
  <si>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</si>
  <si>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</si>
  <si>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</si>
  <si>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</si>
  <si>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</si>
  <si>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</si>
  <si>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</si>
  <si>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</si>
  <si>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</si>
  <si>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</si>
  <si>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</si>
  <si>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</si>
  <si>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</si>
  <si>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</si>
  <si>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</si>
  <si>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</si>
  <si>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</si>
  <si>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</si>
  <si>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</si>
  <si>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</si>
  <si>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</si>
  <si>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</si>
  <si>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</si>
  <si>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</si>
  <si>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</si>
  <si>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</si>
  <si>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</si>
  <si>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</si>
  <si>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</si>
  <si>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</si>
  <si>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</si>
  <si>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</si>
  <si>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</si>
  <si>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</si>
  <si>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</si>
  <si>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</si>
  <si>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</si>
  <si>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</si>
  <si>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</si>
  <si>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</si>
  <si>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</si>
  <si>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</si>
  <si>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</si>
  <si>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</si>
  <si>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</si>
  <si>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</si>
  <si>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</si>
  <si>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</si>
  <si>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</si>
  <si>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</si>
  <si>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</si>
  <si>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</si>
  <si>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</si>
  <si>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</si>
  <si>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</si>
  <si>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</si>
  <si>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</si>
  <si>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</si>
  <si>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</si>
  <si>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</si>
  <si>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</si>
  <si>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</si>
  <si>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</si>
  <si>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</si>
  <si>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</si>
  <si>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</si>
  <si>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</si>
  <si>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</si>
  <si>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</si>
  <si>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</si>
  <si>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</si>
  <si>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</si>
  <si>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</si>
  <si>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</si>
  <si>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</si>
  <si>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</si>
  <si>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</si>
  <si>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</si>
  <si>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</si>
  <si>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</si>
  <si>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</si>
  <si>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</si>
  <si>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</si>
  <si>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</si>
  <si>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</si>
  <si>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</si>
  <si>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</si>
  <si>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</si>
  <si>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</si>
  <si>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</si>
  <si>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</si>
  <si>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</si>
  <si>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</si>
  <si>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</si>
  <si>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</si>
  <si>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</si>
  <si>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</si>
  <si>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</si>
  <si>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</si>
  <si>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</si>
  <si>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</si>
  <si>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</si>
  <si>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</si>
  <si>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</si>
  <si>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</si>
  <si>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</si>
  <si>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</si>
  <si>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</si>
  <si>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</si>
  <si>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</si>
  <si>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</si>
  <si>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</si>
  <si>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</si>
  <si>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</si>
  <si>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</si>
  <si>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</si>
  <si>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</si>
  <si>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</si>
  <si>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</si>
  <si>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</si>
  <si>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</si>
  <si>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</si>
  <si>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</si>
  <si>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</si>
  <si>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</si>
  <si>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</si>
  <si>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</si>
  <si>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</si>
  <si>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</si>
  <si>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</si>
  <si>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</si>
  <si>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</si>
  <si>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</si>
  <si>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</si>
  <si>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</si>
  <si>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</si>
  <si>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</si>
  <si>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</si>
  <si>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</si>
  <si>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</si>
  <si>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</si>
  <si>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</si>
  <si>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</si>
  <si>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</si>
  <si>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</si>
  <si>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</si>
  <si>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</si>
  <si>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</si>
  <si>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</si>
  <si>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</si>
  <si>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</si>
  <si>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</si>
  <si>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</si>
  <si>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</si>
  <si>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</si>
  <si>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</si>
  <si>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</si>
  <si>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</si>
  <si>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</si>
  <si>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</si>
  <si>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</si>
  <si>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</si>
  <si>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</si>
  <si>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</si>
  <si>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</si>
  <si>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</si>
  <si>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</si>
  <si>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</si>
  <si>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</si>
  <si>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</si>
  <si>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</si>
  <si>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</si>
  <si>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</si>
  <si>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</si>
  <si>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</si>
  <si>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</si>
  <si>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</si>
  <si>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</si>
  <si>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</si>
  <si>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</si>
  <si>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</si>
  <si>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</si>
  <si>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</si>
  <si>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</si>
  <si>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</si>
  <si>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</si>
  <si>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</si>
  <si>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</si>
  <si>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</si>
  <si>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</si>
  <si>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</si>
  <si>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</si>
  <si>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</si>
  <si>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</si>
  <si>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</si>
  <si>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</si>
  <si>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</si>
  <si>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</si>
  <si>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</si>
  <si>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</si>
  <si>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</si>
  <si>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</si>
  <si>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</si>
  <si>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</si>
  <si>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</si>
  <si>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</si>
  <si>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</si>
  <si>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</si>
  <si>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</si>
  <si>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</si>
  <si>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</si>
  <si>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</si>
  <si>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</si>
  <si>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</si>
  <si>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</si>
  <si>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</si>
  <si>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</si>
  <si>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</si>
  <si>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</si>
  <si>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</si>
  <si>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</si>
  <si>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</si>
  <si>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</si>
  <si>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</si>
  <si>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</si>
  <si>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</si>
  <si>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</si>
  <si>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</si>
  <si>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</si>
  <si>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</si>
  <si>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</si>
  <si>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</si>
  <si>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</si>
  <si>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</si>
  <si>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</si>
  <si>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</si>
  <si>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</si>
  <si>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</si>
  <si>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</si>
  <si>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</si>
  <si>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</si>
  <si>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</si>
  <si>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</si>
  <si>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</si>
  <si>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</si>
  <si>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</si>
  <si>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</si>
  <si>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</si>
  <si>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</si>
  <si>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</si>
  <si>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</si>
  <si>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</si>
  <si>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</si>
  <si>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</si>
  <si>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</si>
  <si>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</si>
  <si>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</si>
  <si>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</si>
  <si>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</si>
  <si>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</si>
  <si>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</si>
  <si>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</si>
  <si>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</si>
  <si>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</si>
  <si>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</si>
  <si>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</si>
  <si>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</si>
  <si>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</si>
  <si>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</si>
  <si>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</si>
  <si>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</si>
  <si>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</si>
  <si>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</si>
  <si>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</si>
  <si>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</si>
  <si>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</si>
  <si>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</si>
  <si>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</si>
  <si>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</si>
  <si>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</si>
  <si>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</si>
  <si>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</si>
  <si>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</si>
  <si>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</si>
  <si>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</si>
  <si>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</si>
  <si>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</si>
  <si>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</si>
  <si>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</si>
  <si>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</si>
  <si>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</si>
  <si>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</si>
  <si>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</si>
  <si>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</si>
  <si>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</si>
  <si>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</si>
  <si>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</si>
  <si>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</si>
  <si>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</si>
  <si>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</si>
  <si>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</si>
  <si>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</si>
  <si>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</si>
  <si>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</si>
  <si>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</si>
  <si>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</si>
  <si>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</si>
  <si>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</si>
  <si>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</si>
  <si>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</si>
  <si>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</si>
  <si>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</si>
  <si>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</si>
  <si>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</si>
  <si>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</si>
  <si>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</si>
  <si>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</si>
  <si>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</si>
  <si>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</si>
  <si>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</si>
  <si>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</si>
  <si>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</si>
  <si>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</si>
  <si>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</si>
  <si>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</si>
  <si>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</si>
  <si>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</si>
  <si>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</si>
  <si>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</si>
  <si>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</si>
  <si>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</si>
  <si>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</si>
  <si>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</si>
  <si>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</si>
  <si>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</si>
  <si>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</si>
  <si>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</si>
  <si>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</si>
  <si>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</si>
  <si>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</si>
  <si>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</si>
  <si>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</si>
  <si>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</si>
  <si>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</si>
  <si>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</si>
  <si>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</si>
  <si>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</si>
  <si>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</si>
  <si>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</si>
  <si>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</si>
  <si>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</si>
  <si>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</si>
  <si>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</si>
  <si>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</si>
  <si>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</si>
  <si>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</si>
  <si>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</si>
  <si>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</si>
  <si>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</si>
  <si>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</si>
  <si>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</si>
  <si>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</si>
  <si>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</si>
  <si>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</si>
  <si>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</si>
  <si>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</si>
  <si>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</si>
  <si>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</si>
  <si>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</si>
  <si>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</si>
  <si>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</si>
  <si>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</si>
  <si>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</si>
  <si>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</si>
  <si>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</si>
  <si>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</si>
  <si>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</si>
  <si>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</si>
  <si>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</si>
  <si>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</si>
  <si>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</si>
  <si>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</si>
  <si>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</si>
  <si>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</si>
  <si>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</si>
  <si>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</si>
  <si>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</si>
  <si>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</si>
  <si>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</si>
  <si>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</si>
  <si>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</si>
  <si>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</si>
  <si>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</si>
  <si>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</si>
  <si>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</si>
  <si>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</si>
  <si>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</si>
  <si>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</si>
  <si>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</si>
  <si>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</si>
  <si>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</si>
  <si>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</si>
  <si>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</si>
  <si>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</si>
  <si>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</si>
  <si>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</si>
  <si>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</si>
  <si>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</si>
  <si>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</si>
  <si>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</si>
  <si>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</si>
  <si>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</si>
  <si>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</si>
  <si>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</si>
  <si>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</si>
  <si>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</si>
  <si>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</si>
  <si>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</si>
  <si>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</si>
  <si>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</si>
  <si>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</si>
  <si>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</si>
  <si>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</si>
  <si>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</si>
  <si>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</si>
  <si>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</si>
  <si>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</si>
  <si>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</si>
  <si>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</si>
  <si>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</si>
  <si>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</si>
  <si>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</si>
  <si>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</si>
  <si>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</si>
  <si>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</si>
  <si>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</si>
  <si>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</si>
  <si>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</si>
  <si>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</si>
  <si>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</si>
  <si>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</si>
  <si>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</si>
  <si>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</si>
  <si>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</si>
  <si>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</si>
  <si>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</si>
  <si>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</si>
  <si>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</si>
  <si>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</si>
  <si>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</si>
  <si>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</si>
  <si>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</si>
  <si>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</si>
  <si>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</si>
  <si>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</si>
  <si>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</si>
  <si>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</si>
  <si>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</si>
  <si>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</si>
  <si>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</si>
  <si>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</si>
  <si>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</si>
  <si>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</si>
  <si>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</si>
  <si>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</si>
  <si>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</si>
  <si>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</si>
  <si>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</si>
  <si>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</si>
  <si>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</si>
  <si>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</si>
  <si>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</si>
  <si>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</si>
  <si>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</si>
  <si>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</si>
  <si>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</si>
  <si>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</si>
  <si>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</si>
  <si>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</si>
  <si>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</si>
  <si>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</si>
  <si>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</si>
  <si>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</si>
  <si>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</si>
  <si>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</si>
  <si>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</si>
  <si>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</si>
  <si>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</si>
  <si>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</si>
  <si>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</si>
  <si>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</si>
  <si>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</si>
  <si>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</si>
  <si>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</si>
  <si>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</si>
  <si>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</si>
  <si>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</si>
  <si>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</si>
  <si>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</si>
  <si>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</si>
  <si>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</si>
  <si>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</si>
  <si>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</si>
  <si>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</si>
  <si>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</si>
  <si>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</si>
  <si>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</si>
  <si>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</si>
  <si>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</si>
  <si>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</si>
  <si>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</si>
  <si>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</si>
  <si>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</si>
  <si>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</si>
  <si>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</si>
  <si>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</si>
  <si>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</si>
  <si>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</si>
  <si>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</si>
  <si>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</si>
  <si>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</si>
  <si>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</si>
  <si>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</si>
  <si>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</si>
  <si>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</si>
  <si>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</si>
  <si>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</si>
  <si>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</si>
  <si>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</si>
  <si>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</si>
  <si>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</si>
  <si>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</si>
  <si>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</si>
  <si>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</si>
  <si>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</si>
  <si>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</si>
  <si>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</si>
  <si>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</si>
  <si>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</si>
  <si>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</si>
  <si>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</si>
  <si>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</si>
  <si>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</si>
  <si>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</si>
  <si>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</si>
  <si>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</si>
  <si>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</si>
  <si>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</si>
  <si>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</si>
  <si>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</si>
  <si>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</si>
  <si>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</si>
  <si>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</si>
  <si>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</si>
  <si>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</si>
  <si>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</si>
  <si>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</si>
  <si>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</si>
  <si>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</si>
  <si>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</si>
  <si>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</si>
  <si>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</si>
  <si>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</si>
  <si>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</si>
  <si>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</si>
  <si>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</si>
  <si>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</si>
  <si>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</si>
  <si>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</si>
  <si>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</si>
  <si>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</si>
  <si>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</si>
  <si>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</si>
  <si>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</si>
  <si>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</si>
  <si>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</si>
  <si>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</si>
  <si>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</si>
  <si>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</si>
  <si>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</si>
  <si>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</si>
  <si>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</si>
  <si>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</si>
  <si>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</si>
  <si>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</si>
  <si>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</si>
  <si>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</si>
  <si>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</si>
  <si>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</si>
  <si>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</si>
  <si>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</si>
  <si>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</si>
  <si>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</si>
  <si>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</si>
  <si>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</si>
  <si>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</si>
  <si>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</si>
  <si>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</si>
  <si>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</si>
  <si>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</si>
  <si>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</si>
  <si>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</si>
  <si>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</si>
  <si>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</si>
  <si>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</si>
  <si>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</si>
  <si>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</si>
  <si>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</si>
  <si>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</si>
  <si>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</si>
  <si>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</si>
  <si>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</si>
  <si>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</si>
  <si>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</si>
  <si>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</si>
  <si>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</si>
  <si>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</si>
  <si>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</si>
  <si>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</si>
  <si>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</si>
  <si>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</si>
  <si>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</si>
  <si>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</si>
  <si>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</si>
  <si>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</si>
  <si>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</si>
  <si>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</si>
  <si>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</si>
  <si>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</si>
  <si>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</si>
  <si>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</si>
  <si>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</si>
  <si>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</si>
  <si>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</si>
  <si>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</si>
  <si>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</si>
  <si>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</si>
  <si>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</si>
  <si>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</si>
  <si>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</si>
  <si>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</si>
  <si>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</si>
  <si>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</si>
  <si>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</si>
  <si>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</si>
  <si>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</si>
  <si>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</si>
  <si>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</si>
  <si>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</si>
  <si>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</si>
  <si>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</si>
  <si>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</si>
  <si>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</si>
  <si>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</si>
  <si>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</si>
  <si>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</si>
  <si>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</si>
  <si>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</si>
  <si>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</si>
  <si>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</si>
  <si>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</si>
  <si>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</si>
  <si>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</si>
  <si>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</si>
  <si>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</si>
  <si>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</si>
  <si>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</si>
  <si>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</si>
  <si>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</si>
  <si>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</si>
  <si>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</si>
  <si>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</si>
  <si>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</si>
  <si>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</si>
  <si>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</si>
  <si>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</si>
  <si>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</si>
  <si>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</si>
  <si>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</si>
  <si>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</si>
  <si>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</si>
  <si>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</si>
  <si>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</si>
  <si>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</si>
  <si>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</si>
  <si>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</si>
  <si>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</si>
  <si>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</si>
  <si>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</si>
  <si>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</si>
  <si>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</si>
  <si>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</si>
  <si>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</si>
  <si>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</si>
  <si>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</si>
  <si>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</si>
  <si>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</si>
  <si>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</si>
  <si>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</si>
  <si>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</si>
  <si>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</si>
  <si>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</si>
  <si>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</si>
  <si>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</si>
  <si>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</si>
  <si>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</si>
  <si>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</si>
  <si>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</si>
  <si>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</si>
  <si>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</si>
  <si>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</si>
  <si>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</si>
  <si>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</si>
  <si>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</si>
  <si>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</si>
  <si>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</si>
  <si>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</si>
  <si>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</si>
  <si>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</si>
  <si>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</si>
  <si>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</si>
  <si>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</si>
  <si>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</si>
  <si>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</si>
  <si>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</si>
  <si>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</si>
  <si>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</si>
  <si>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</si>
  <si>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</si>
  <si>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</si>
  <si>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</si>
  <si>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</si>
  <si>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</si>
  <si>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</si>
  <si>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</si>
  <si>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</si>
  <si>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</si>
  <si>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</si>
  <si>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</si>
  <si>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</si>
  <si>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</si>
  <si>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</si>
  <si>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</si>
  <si>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</si>
  <si>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</si>
  <si>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</si>
  <si>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</si>
  <si>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</si>
  <si>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</si>
  <si>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</si>
  <si>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</si>
  <si>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</si>
  <si>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</si>
  <si>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</si>
  <si>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</si>
  <si>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</si>
  <si>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</si>
  <si>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</si>
  <si>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</si>
  <si>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</si>
  <si>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</si>
  <si>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</si>
  <si>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</si>
  <si>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</si>
  <si>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</si>
  <si>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</si>
  <si>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</si>
  <si>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</si>
  <si>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</si>
  <si>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</si>
  <si>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</si>
  <si>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</si>
  <si>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</si>
  <si>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</si>
  <si>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</si>
  <si>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</si>
  <si>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</si>
  <si>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</si>
  <si>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</si>
  <si>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</si>
  <si>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</si>
  <si>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</si>
  <si>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</si>
  <si>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</si>
  <si>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</si>
  <si>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</si>
  <si>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</si>
  <si>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</si>
  <si>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</si>
  <si>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</si>
  <si>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</si>
  <si>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</si>
  <si>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</si>
  <si>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</si>
  <si>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</si>
  <si>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</si>
  <si>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</si>
  <si>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</si>
  <si>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</si>
  <si>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</si>
  <si>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</si>
  <si>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</si>
  <si>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</si>
  <si>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</si>
  <si>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</si>
  <si>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</si>
  <si>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</si>
  <si>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</si>
  <si>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</si>
  <si>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</si>
  <si>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</si>
  <si>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</si>
  <si>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</si>
  <si>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</si>
  <si>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</si>
  <si>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</si>
  <si>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</si>
  <si>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</si>
  <si>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</si>
  <si>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</si>
  <si>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</si>
  <si>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</si>
  <si>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</si>
  <si>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</si>
  <si>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</si>
  <si>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</si>
  <si>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</si>
  <si>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</si>
  <si>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</si>
  <si>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</si>
  <si>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</si>
  <si>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</si>
  <si>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</si>
  <si>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</si>
  <si>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</si>
  <si>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</si>
  <si>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</si>
  <si>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</si>
  <si>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</si>
  <si>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</si>
  <si>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</si>
  <si>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</si>
  <si>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</si>
  <si>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</si>
  <si>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</si>
  <si>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</si>
  <si>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</si>
  <si>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</si>
  <si>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</si>
  <si>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</si>
  <si>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</si>
  <si>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</si>
  <si>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</si>
  <si>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</si>
  <si>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</si>
  <si>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</si>
  <si>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</si>
  <si>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</si>
  <si>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</si>
  <si>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</si>
  <si>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</si>
  <si>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</si>
  <si>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</si>
  <si>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</si>
  <si>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</si>
  <si>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</si>
  <si>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</si>
  <si>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</si>
  <si>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</si>
  <si>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</si>
  <si>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</si>
  <si>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</si>
  <si>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</si>
  <si>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</si>
  <si>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</si>
  <si>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</si>
  <si>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</si>
  <si>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</si>
  <si>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</si>
  <si>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</si>
  <si>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</si>
  <si>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</si>
  <si>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</si>
  <si>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</si>
  <si>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</si>
  <si>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</si>
  <si>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</si>
  <si>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</si>
  <si>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</si>
  <si>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</si>
  <si>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</si>
  <si>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</si>
  <si>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</si>
  <si>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</si>
  <si>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</si>
  <si>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</si>
  <si>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</si>
  <si>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</si>
  <si>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</si>
  <si>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</si>
  <si>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</si>
  <si>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</si>
  <si>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</si>
  <si>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</si>
  <si>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</si>
  <si>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</si>
  <si>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</si>
  <si>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</si>
  <si>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</si>
  <si>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</si>
  <si>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</si>
  <si>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</si>
  <si>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</si>
  <si>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</si>
  <si>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</si>
  <si>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</si>
  <si>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</si>
  <si>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</si>
  <si>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</si>
  <si>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</si>
  <si>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</si>
  <si>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</si>
  <si>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</si>
  <si>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</si>
  <si>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</si>
  <si>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</si>
  <si>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</si>
  <si>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</si>
  <si>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</si>
  <si>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</si>
  <si>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</si>
  <si>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</si>
  <si>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</si>
  <si>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</si>
  <si>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</si>
  <si>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</si>
  <si>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</si>
  <si>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</si>
  <si>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</si>
  <si>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</si>
  <si>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</si>
  <si>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</si>
  <si>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</si>
  <si>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</si>
  <si>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</si>
  <si>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</si>
  <si>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</si>
  <si>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</si>
  <si>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</si>
  <si>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</si>
  <si>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</si>
  <si>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</si>
  <si>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</si>
  <si>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</si>
  <si>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</si>
  <si>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</si>
  <si>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</si>
  <si>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</si>
  <si>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</si>
  <si>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</si>
  <si>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</si>
  <si>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</si>
  <si>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</si>
  <si>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</si>
  <si>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</si>
  <si>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</si>
  <si>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</si>
  <si>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</si>
  <si>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</si>
  <si>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</si>
  <si>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</si>
  <si>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</si>
  <si>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</si>
  <si>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</si>
  <si>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</si>
  <si>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</si>
  <si>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</si>
  <si>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</si>
  <si>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</si>
  <si>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</si>
  <si>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</si>
  <si>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</si>
  <si>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</si>
  <si>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</si>
  <si>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</si>
  <si>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</si>
  <si>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</si>
  <si>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</si>
  <si>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</si>
  <si>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</si>
  <si>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</si>
  <si>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</si>
  <si>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</si>
  <si>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</si>
  <si>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</si>
  <si>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</si>
  <si>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</si>
  <si>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</si>
  <si>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</si>
  <si>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</si>
  <si>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</si>
  <si>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</si>
  <si>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</si>
  <si>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</si>
  <si>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</si>
  <si>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</si>
  <si>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</si>
  <si>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</si>
  <si>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</si>
  <si>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</si>
  <si>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</si>
  <si>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</si>
  <si>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</si>
  <si>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</si>
  <si>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</si>
  <si>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</si>
  <si>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</si>
  <si>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</si>
  <si>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</si>
  <si>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</si>
  <si>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</si>
  <si>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</si>
  <si>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</si>
  <si>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</si>
  <si>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</si>
  <si>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</si>
  <si>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</si>
  <si>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</si>
  <si>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</si>
  <si>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</si>
  <si>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</si>
  <si>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</si>
  <si>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</si>
  <si>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</si>
  <si>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</si>
  <si>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</si>
  <si>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</si>
  <si>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</si>
  <si>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</si>
  <si>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</si>
  <si>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</si>
  <si>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</si>
  <si>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</si>
  <si>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</si>
  <si>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</si>
  <si>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</si>
  <si>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</si>
  <si>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</si>
  <si>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</si>
  <si>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</si>
  <si>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</si>
  <si>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</si>
  <si>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</si>
  <si>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</si>
  <si>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</si>
  <si>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</si>
  <si>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</si>
  <si>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</si>
  <si>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</si>
  <si>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</si>
  <si>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</si>
  <si>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</si>
  <si>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</si>
  <si>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</si>
  <si>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</si>
  <si>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</si>
  <si>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</si>
  <si>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</si>
  <si>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</si>
  <si>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</si>
  <si>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</si>
  <si>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</si>
  <si>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</si>
  <si>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</si>
  <si>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</si>
  <si>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</si>
  <si>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</si>
  <si>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</si>
  <si>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</si>
  <si>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</si>
  <si>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</si>
  <si>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</si>
  <si>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</si>
  <si>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</si>
  <si>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</si>
  <si>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</si>
  <si>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</si>
  <si>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</si>
  <si>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</si>
  <si>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</si>
  <si>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</si>
  <si>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</si>
  <si>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</si>
  <si>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</si>
  <si>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</si>
  <si>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</si>
  <si>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</si>
  <si>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</si>
  <si>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</si>
  <si>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</si>
  <si>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</si>
  <si>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</si>
  <si>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</si>
  <si>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</si>
  <si>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</si>
  <si>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</si>
  <si>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</si>
  <si>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</si>
  <si>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</si>
  <si>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</si>
  <si>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</si>
  <si>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</si>
  <si>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</si>
  <si>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</si>
  <si>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</si>
  <si>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</si>
  <si>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</si>
  <si>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</si>
  <si>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</si>
  <si>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</si>
  <si>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</si>
  <si>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</si>
  <si>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</si>
  <si>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</si>
  <si>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</si>
  <si>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</si>
  <si>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</si>
  <si>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</si>
  <si>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</si>
  <si>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</si>
  <si>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</si>
  <si>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</si>
  <si>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</si>
  <si>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</si>
  <si>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</si>
  <si>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</si>
  <si>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</si>
  <si>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</si>
  <si>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</si>
  <si>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</si>
  <si>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</si>
  <si>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</si>
  <si>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</si>
  <si>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</si>
  <si>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</si>
  <si>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</si>
  <si>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</si>
  <si>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</si>
  <si>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</si>
  <si>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</si>
  <si>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</si>
  <si>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</si>
  <si>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</si>
  <si>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</si>
  <si>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</si>
  <si>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</si>
  <si>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</si>
  <si>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</si>
  <si>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</si>
  <si>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</si>
  <si>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</si>
  <si>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</si>
  <si>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</si>
  <si>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</si>
  <si>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</si>
  <si>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</si>
  <si>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</si>
  <si>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</si>
  <si>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</si>
  <si>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</si>
  <si>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</si>
  <si>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</si>
  <si>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</si>
  <si>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</si>
  <si>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</si>
  <si>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</si>
  <si>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</si>
  <si>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</si>
  <si>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</si>
  <si>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</si>
  <si>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</si>
  <si>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</si>
  <si>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</si>
  <si>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</si>
  <si>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</si>
  <si>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</si>
  <si>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</si>
  <si>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</si>
  <si>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</si>
  <si>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</si>
  <si>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</si>
  <si>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</si>
  <si>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</si>
  <si>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</si>
  <si>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</si>
  <si>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</si>
  <si>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</si>
  <si>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</si>
  <si>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</si>
  <si>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</si>
  <si>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</si>
  <si>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</si>
  <si>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</si>
  <si>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</si>
  <si>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</si>
  <si>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</si>
  <si>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</si>
  <si>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</si>
  <si>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</si>
  <si>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</si>
  <si>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</si>
  <si>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</si>
  <si>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</si>
  <si>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</si>
  <si>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</si>
  <si>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</si>
  <si>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</si>
  <si>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</si>
  <si>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</si>
  <si>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</si>
  <si>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</si>
  <si>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</si>
  <si>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</si>
  <si>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</si>
  <si>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</si>
  <si>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</si>
  <si>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</si>
  <si>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</si>
  <si>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</si>
  <si>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</si>
  <si>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</si>
  <si>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</si>
  <si>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</si>
  <si>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</si>
  <si>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</si>
  <si>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</si>
  <si>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</si>
  <si>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</si>
  <si>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</si>
  <si>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</si>
  <si>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</si>
  <si>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</si>
  <si>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</si>
  <si>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</si>
  <si>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</si>
  <si>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</si>
  <si>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</si>
  <si>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</si>
  <si>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</si>
  <si>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</si>
  <si>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</si>
  <si>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</si>
  <si>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</si>
  <si>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</si>
  <si>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</si>
  <si>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</si>
  <si>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</si>
  <si>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</si>
  <si>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</si>
  <si>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</si>
  <si>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</si>
  <si>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</si>
  <si>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</si>
  <si>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</si>
  <si>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</si>
  <si>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</si>
  <si>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</si>
  <si>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</si>
  <si>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</si>
  <si>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</si>
  <si>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</si>
  <si>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</si>
  <si>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</si>
  <si>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</si>
  <si>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</si>
  <si>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</si>
  <si>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</si>
  <si>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</si>
  <si>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</si>
  <si>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</si>
  <si>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</si>
  <si>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</si>
  <si>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</si>
  <si>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</si>
  <si>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</si>
  <si>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</si>
  <si>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</si>
  <si>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</si>
  <si>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</si>
  <si>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</si>
  <si>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</si>
  <si>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</si>
  <si>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</si>
  <si>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</si>
  <si>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</si>
  <si>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</si>
  <si>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</si>
  <si>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</si>
  <si>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</si>
  <si>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</si>
  <si>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</si>
  <si>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</si>
  <si>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</si>
  <si>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</si>
  <si>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</si>
  <si>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</si>
  <si>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</si>
  <si>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</si>
  <si>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</si>
  <si>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</si>
  <si>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</si>
  <si>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</si>
  <si>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</si>
  <si>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</si>
  <si>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</si>
  <si>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</si>
  <si>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</si>
  <si>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</si>
  <si>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</si>
  <si>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</si>
  <si>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</si>
  <si>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</si>
  <si>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</si>
  <si>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</si>
  <si>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</si>
  <si>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</si>
  <si>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</si>
  <si>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</si>
  <si>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</si>
  <si>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</si>
  <si>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</si>
  <si>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</si>
  <si>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</si>
  <si>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</si>
  <si>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</si>
  <si>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</si>
  <si>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</si>
  <si>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</si>
  <si>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</si>
  <si>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</si>
  <si>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</si>
  <si>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</si>
  <si>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</si>
  <si>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</si>
  <si>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</si>
  <si>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</si>
  <si>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</si>
  <si>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</si>
  <si>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</si>
  <si>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</si>
  <si>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</si>
  <si>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</si>
  <si>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</si>
  <si>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</si>
  <si>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</si>
  <si>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</si>
  <si>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</si>
  <si>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</si>
  <si>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</si>
  <si>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</si>
  <si>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</si>
  <si>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</si>
  <si>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</si>
  <si>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</si>
  <si>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</si>
  <si>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</si>
  <si>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</si>
  <si>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</si>
  <si>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</si>
  <si>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</si>
  <si>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</si>
  <si>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</si>
  <si>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</si>
  <si>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</si>
  <si>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</si>
  <si>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</si>
  <si>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</si>
  <si>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</si>
  <si>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</si>
  <si>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</si>
  <si>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</si>
  <si>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</si>
  <si>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</si>
  <si>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</si>
  <si>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</si>
  <si>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</si>
  <si>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</si>
  <si>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</si>
  <si>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</si>
  <si>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</si>
  <si>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</si>
  <si>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</si>
  <si>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</si>
  <si>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</si>
  <si>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</si>
  <si>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</si>
  <si>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</si>
  <si>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</si>
  <si>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</si>
  <si>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</si>
  <si>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</si>
  <si>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</si>
  <si>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</si>
  <si>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</si>
  <si>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</si>
  <si>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</si>
  <si>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</si>
  <si>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</si>
  <si>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</si>
  <si>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</si>
  <si>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</si>
  <si>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</si>
  <si>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</si>
  <si>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</si>
  <si>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</si>
  <si>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</si>
  <si>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</si>
  <si>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</si>
  <si>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</si>
  <si>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</si>
  <si>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</si>
  <si>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</si>
  <si>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</si>
  <si>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</si>
  <si>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</si>
  <si>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</si>
  <si>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</si>
  <si>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</si>
  <si>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</si>
  <si>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</si>
  <si>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</si>
  <si>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</si>
  <si>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</si>
  <si>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</si>
  <si>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</si>
  <si>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</si>
  <si>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</si>
  <si>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</si>
  <si>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</si>
  <si>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</si>
  <si>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</si>
  <si>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</si>
  <si>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</si>
  <si>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</si>
  <si>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</si>
  <si>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</si>
  <si>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</si>
  <si>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</si>
  <si>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</si>
  <si>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</si>
  <si>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</si>
  <si>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</si>
  <si>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</si>
  <si>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</si>
  <si>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</si>
  <si>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</si>
  <si>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</si>
  <si>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</si>
  <si>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</si>
  <si>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</si>
  <si>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</si>
  <si>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</si>
  <si>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</si>
  <si>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</si>
  <si>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</si>
  <si>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</si>
  <si>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</si>
  <si>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</si>
  <si>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</si>
  <si>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</si>
  <si>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</si>
  <si>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</si>
  <si>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</si>
  <si>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</si>
  <si>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</si>
  <si>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</si>
  <si>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</si>
  <si>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</si>
  <si>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</si>
  <si>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</si>
  <si>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</si>
  <si>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</si>
  <si>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</si>
  <si>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</si>
  <si>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</si>
  <si>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</si>
  <si>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</si>
  <si>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</si>
  <si>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</si>
  <si>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</si>
  <si>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</si>
  <si>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</si>
  <si>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</si>
  <si>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</si>
  <si>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</si>
  <si>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</si>
  <si>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</si>
  <si>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</si>
  <si>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</si>
  <si>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</si>
  <si>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</si>
  <si>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</si>
  <si>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</si>
  <si>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</si>
  <si>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</si>
  <si>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</si>
  <si>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</si>
  <si>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</si>
  <si>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</si>
  <si>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</si>
  <si>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</si>
  <si>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</si>
  <si>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</si>
  <si>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</si>
  <si>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</si>
  <si>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</si>
  <si>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</si>
  <si>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</si>
  <si>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</si>
  <si>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</si>
  <si>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</si>
  <si>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</si>
  <si>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</si>
  <si>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</si>
  <si>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</si>
  <si>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</si>
  <si>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</si>
  <si>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</si>
  <si>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</si>
  <si>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</si>
  <si>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</si>
  <si>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</si>
  <si>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</si>
  <si>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</si>
  <si>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</si>
  <si>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</si>
  <si>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</si>
  <si>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</si>
  <si>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</si>
  <si>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</si>
  <si>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</si>
  <si>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</si>
  <si>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</si>
  <si>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</si>
  <si>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</si>
  <si>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</si>
  <si>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</si>
  <si>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</si>
  <si>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</si>
  <si>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</si>
  <si>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</si>
  <si>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</si>
  <si>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</si>
  <si>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</si>
  <si>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</si>
  <si>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</si>
  <si>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</si>
  <si>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</si>
  <si>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</si>
  <si>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</si>
  <si>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</si>
  <si>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</si>
  <si>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</si>
  <si>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</si>
  <si>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</si>
  <si>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</si>
  <si>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</si>
  <si>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</si>
  <si>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</si>
  <si>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</si>
  <si>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</si>
  <si>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</si>
  <si>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</si>
  <si>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</si>
  <si>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</si>
  <si>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</si>
  <si>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</si>
  <si>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</si>
  <si>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</si>
  <si>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</si>
  <si>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</si>
  <si>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</si>
  <si>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</si>
  <si>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</si>
  <si>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</si>
  <si>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</si>
  <si>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</si>
  <si>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</si>
  <si>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</si>
  <si>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</si>
  <si>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</si>
  <si>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</si>
  <si>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</si>
  <si>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</si>
  <si>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</si>
  <si>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</si>
  <si>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</si>
  <si>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</si>
  <si>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</si>
  <si>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</si>
  <si>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</si>
  <si>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</si>
  <si>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</si>
  <si>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</si>
  <si>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</si>
  <si>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</si>
  <si>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</si>
  <si>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</si>
  <si>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</si>
  <si>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</si>
  <si>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</si>
  <si>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</si>
  <si>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</si>
  <si>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</si>
  <si>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</si>
  <si>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</si>
  <si>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</si>
  <si>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</si>
  <si>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</si>
  <si>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</si>
  <si>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</si>
  <si>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</si>
  <si>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</si>
  <si>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</si>
  <si>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</si>
  <si>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</si>
  <si>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</si>
  <si>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</si>
  <si>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</si>
  <si>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</si>
  <si>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</si>
  <si>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</si>
  <si>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</si>
  <si>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</si>
  <si>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</si>
  <si>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</si>
  <si>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</si>
  <si>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</si>
  <si>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</si>
  <si>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</si>
  <si>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</si>
  <si>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</si>
  <si>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</si>
  <si>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</si>
  <si>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</si>
  <si>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</si>
  <si>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</si>
  <si>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</si>
  <si>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</si>
  <si>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</si>
  <si>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</si>
  <si>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</si>
  <si>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</si>
  <si>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</si>
  <si>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</si>
  <si>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</si>
  <si>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</si>
  <si>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</si>
  <si>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</si>
  <si>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</si>
  <si>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</si>
  <si>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</si>
  <si>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</si>
  <si>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</si>
  <si>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</si>
  <si>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</si>
  <si>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</si>
  <si>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</si>
  <si>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</si>
  <si>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</si>
  <si>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</si>
  <si>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</si>
  <si>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</si>
  <si>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</si>
  <si>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</si>
  <si>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</si>
  <si>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</si>
  <si>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</si>
  <si>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</si>
  <si>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</si>
  <si>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</si>
  <si>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</si>
  <si>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</si>
  <si>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</si>
  <si>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</si>
  <si>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</si>
  <si>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</si>
  <si>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</si>
  <si>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</si>
  <si>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</si>
  <si>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</si>
  <si>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</si>
  <si>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</si>
  <si>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</si>
  <si>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</si>
  <si>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</si>
  <si>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</si>
  <si>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</si>
  <si>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</si>
  <si>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</si>
  <si>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</si>
  <si>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</si>
  <si>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</si>
  <si>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</si>
  <si>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</si>
  <si>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</si>
  <si>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</si>
  <si>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</si>
  <si>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</si>
  <si>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</si>
  <si>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</si>
  <si>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</si>
  <si>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</si>
  <si>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</si>
  <si>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</si>
  <si>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</si>
  <si>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</si>
  <si>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</si>
  <si>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</si>
  <si>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</si>
  <si>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</si>
  <si>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</si>
  <si>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</si>
  <si>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</si>
  <si>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</si>
  <si>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</si>
  <si>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</si>
  <si>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</si>
  <si>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</si>
  <si>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</si>
  <si>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</si>
  <si>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</si>
  <si>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</si>
  <si>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</si>
  <si>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</si>
  <si>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</si>
  <si>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</si>
  <si>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</si>
  <si>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</si>
  <si>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</si>
  <si>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</si>
  <si>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</si>
  <si>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</si>
  <si>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</si>
  <si>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</si>
  <si>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</si>
  <si>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</si>
  <si>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</si>
  <si>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</si>
  <si>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</si>
  <si>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</si>
  <si>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</si>
  <si>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</si>
  <si>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</si>
  <si>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</si>
  <si>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</si>
  <si>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</si>
  <si>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</si>
  <si>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</si>
  <si>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</si>
  <si>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</si>
  <si>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</si>
  <si>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</si>
  <si>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</si>
  <si>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</si>
  <si>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</si>
  <si>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</si>
  <si>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</si>
  <si>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</si>
  <si>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</si>
  <si>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</si>
  <si>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</si>
  <si>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</si>
  <si>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</si>
  <si>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</si>
  <si>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</si>
  <si>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</si>
  <si>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</si>
  <si>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</si>
  <si>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</si>
  <si>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</si>
  <si>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</si>
  <si>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</si>
  <si>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</si>
  <si>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</si>
  <si>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</si>
  <si>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</si>
  <si>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</si>
  <si>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</si>
  <si>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</si>
  <si>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</si>
  <si>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</si>
  <si>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</si>
  <si>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</si>
  <si>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</si>
  <si>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</si>
  <si>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</si>
  <si>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</si>
  <si>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</si>
  <si>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</si>
  <si>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</si>
  <si>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</si>
  <si>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</si>
  <si>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</si>
  <si>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</si>
  <si>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</si>
  <si>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</si>
  <si>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</si>
  <si>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</si>
  <si>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</si>
  <si>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</si>
  <si>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</si>
  <si>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</si>
  <si>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</si>
  <si>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</si>
  <si>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</si>
  <si>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</si>
  <si>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</si>
  <si>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</si>
  <si>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</si>
  <si>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</si>
  <si>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</si>
  <si>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</si>
  <si>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</si>
  <si>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</si>
  <si>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</si>
  <si>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</si>
  <si>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</si>
  <si>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</si>
  <si>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</si>
  <si>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</si>
  <si>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</si>
  <si>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</si>
  <si>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</si>
  <si>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</si>
  <si>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</si>
  <si>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</si>
  <si>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</si>
  <si>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</si>
  <si>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</si>
  <si>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</si>
  <si>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</si>
  <si>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</si>
  <si>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</si>
  <si>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</si>
  <si>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</si>
  <si>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</si>
  <si>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</si>
  <si>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</si>
  <si>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</si>
  <si>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</si>
  <si>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</si>
  <si>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</si>
  <si>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</si>
  <si>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</si>
  <si>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</si>
  <si>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</si>
  <si>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</si>
  <si>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</si>
  <si>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</si>
  <si>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</si>
  <si>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</si>
  <si>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</si>
  <si>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</si>
  <si>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</si>
  <si>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</si>
  <si>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</si>
  <si>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</si>
  <si>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</si>
  <si>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</si>
  <si>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</si>
  <si>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</si>
  <si>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</si>
  <si>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</si>
  <si>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</si>
  <si>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</si>
  <si>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</si>
  <si>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</si>
  <si>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</si>
  <si>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</si>
  <si>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</si>
  <si>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</si>
  <si>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</si>
  <si>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</si>
  <si>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</si>
  <si>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</si>
  <si>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</si>
  <si>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</si>
  <si>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</si>
  <si>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</si>
  <si>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</si>
  <si>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</si>
  <si>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</si>
  <si>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</si>
  <si>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</si>
  <si>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</si>
  <si>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</si>
  <si>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</si>
  <si>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</si>
  <si>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</si>
  <si>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</si>
  <si>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</si>
  <si>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</si>
  <si>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</si>
  <si>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</si>
  <si>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</si>
  <si>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</si>
  <si>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</si>
  <si>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</si>
  <si>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</si>
  <si>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</si>
  <si>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</si>
  <si>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</si>
  <si>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</si>
  <si>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</si>
  <si>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</si>
  <si>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</si>
  <si>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</si>
  <si>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</si>
  <si>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</si>
  <si>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</si>
  <si>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</si>
  <si>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</si>
  <si>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</si>
  <si>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</si>
  <si>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</si>
  <si>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</si>
  <si>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</si>
  <si>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</si>
  <si>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</si>
  <si>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</si>
  <si>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</si>
  <si>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</si>
  <si>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</si>
  <si>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</si>
  <si>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</si>
  <si>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</si>
  <si>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</si>
  <si>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</si>
  <si>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</si>
  <si>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</si>
  <si>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</si>
  <si>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</si>
  <si>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</si>
  <si>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</si>
  <si>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</si>
  <si>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</si>
  <si>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</si>
  <si>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</si>
  <si>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</si>
  <si>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</si>
  <si>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</si>
  <si>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</si>
  <si>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</si>
  <si>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</si>
  <si>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</si>
  <si>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</si>
  <si>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</si>
  <si>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</si>
  <si>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</si>
  <si>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</si>
  <si>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</si>
  <si>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</si>
  <si>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</si>
  <si>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</si>
  <si>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</si>
  <si>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</si>
  <si>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</si>
  <si>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</si>
  <si>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</si>
  <si>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</si>
  <si>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</si>
  <si>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</si>
  <si>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</si>
  <si>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</si>
  <si>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</si>
  <si>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</si>
  <si>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</si>
  <si>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</si>
  <si>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</si>
  <si>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</si>
  <si>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</si>
  <si>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</si>
  <si>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</si>
  <si>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</si>
  <si>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</si>
  <si>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</si>
  <si>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</si>
  <si>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</si>
  <si>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</si>
  <si>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</si>
  <si>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</si>
  <si>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</si>
  <si>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</si>
  <si>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</si>
  <si>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</si>
  <si>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</si>
  <si>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</si>
  <si>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</si>
  <si>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</si>
  <si>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</si>
  <si>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</si>
  <si>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</si>
  <si>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</si>
  <si>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</si>
  <si>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</si>
  <si>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</si>
  <si>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</si>
  <si>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</si>
  <si>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</si>
  <si>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</si>
  <si>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</si>
  <si>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</si>
  <si>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</si>
  <si>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</si>
  <si>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</si>
  <si>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</si>
  <si>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</si>
  <si>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</si>
  <si>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</si>
  <si>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</si>
  <si>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</si>
  <si>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</si>
  <si>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</si>
  <si>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</si>
  <si>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</si>
  <si>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</si>
  <si>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</si>
  <si>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</si>
  <si>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</si>
  <si>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</si>
  <si>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</si>
  <si>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</si>
  <si>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</si>
  <si>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</si>
  <si>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</si>
  <si>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</si>
  <si>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</si>
  <si>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</si>
  <si>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</si>
  <si>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</si>
  <si>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</si>
  <si>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</si>
  <si>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</si>
  <si>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</si>
  <si>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</si>
  <si>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</si>
  <si>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</si>
  <si>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</si>
  <si>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</si>
  <si>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</si>
  <si>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</si>
  <si>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</si>
  <si>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</si>
  <si>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</si>
  <si>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</si>
  <si>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</si>
  <si>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</si>
  <si>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</si>
  <si>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</si>
  <si>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</si>
  <si>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</si>
  <si>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</si>
  <si>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</si>
  <si>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</si>
  <si>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</si>
  <si>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</si>
  <si>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</si>
  <si>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</si>
  <si>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</si>
  <si>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</si>
  <si>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</si>
  <si>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</si>
  <si>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</si>
  <si>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</si>
  <si>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</si>
  <si>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</si>
  <si>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</si>
  <si>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</si>
  <si>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</si>
  <si>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</si>
  <si>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</si>
  <si>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</si>
  <si>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</si>
  <si>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</si>
  <si>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</si>
  <si>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</si>
  <si>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</si>
  <si>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</si>
  <si>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</si>
  <si>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</si>
  <si>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</si>
  <si>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</si>
  <si>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</si>
  <si>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</si>
  <si>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</si>
  <si>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</si>
  <si>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</si>
  <si>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</si>
  <si>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</si>
  <si>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</si>
  <si>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</si>
  <si>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</si>
  <si>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</si>
  <si>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</si>
  <si>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</si>
  <si>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</si>
  <si>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</si>
  <si>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</si>
  <si>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</si>
  <si>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</si>
  <si>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</si>
  <si>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</si>
  <si>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</si>
  <si>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</si>
  <si>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</si>
  <si>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</si>
  <si>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</si>
  <si>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</si>
  <si>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</si>
  <si>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</si>
  <si>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</si>
  <si>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</si>
  <si>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</si>
  <si>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</si>
  <si>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</si>
  <si>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</si>
  <si>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</si>
  <si>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</si>
  <si>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</si>
  <si>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</si>
  <si>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</si>
  <si>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</si>
  <si>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</si>
  <si>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</si>
  <si>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</si>
  <si>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</si>
  <si>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</si>
  <si>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</si>
  <si>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</si>
  <si>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</si>
  <si>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</si>
  <si>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</si>
  <si>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</si>
  <si>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</si>
  <si>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</si>
  <si>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</si>
  <si>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</si>
  <si>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</si>
  <si>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</si>
  <si>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</si>
  <si>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</si>
  <si>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</si>
  <si>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</si>
  <si>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</si>
  <si>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</si>
  <si>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</si>
  <si>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</si>
  <si>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</si>
  <si>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</si>
  <si>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</si>
  <si>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</si>
  <si>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</si>
  <si>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</si>
  <si>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</si>
  <si>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</si>
  <si>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</si>
  <si>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</si>
  <si>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</si>
  <si>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</si>
  <si>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</si>
  <si>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</si>
  <si>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</si>
  <si>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</si>
  <si>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</si>
  <si>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</si>
  <si>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</si>
  <si>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</si>
  <si>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</si>
  <si>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</si>
  <si>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</si>
  <si>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</si>
  <si>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</si>
  <si>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</si>
  <si>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</si>
  <si>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</si>
  <si>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</si>
  <si>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</si>
  <si>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</si>
  <si>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</si>
  <si>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</si>
  <si>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</si>
  <si>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</si>
  <si>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</si>
  <si>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</si>
  <si>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</si>
  <si>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</si>
  <si>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</si>
  <si>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</si>
  <si>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</si>
  <si>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</si>
  <si>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</si>
  <si>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</si>
  <si>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</si>
  <si>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</si>
  <si>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</si>
  <si>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</si>
  <si>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</si>
  <si>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</si>
  <si>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</si>
  <si>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</si>
  <si>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</si>
  <si>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</si>
  <si>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</si>
  <si>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</si>
  <si>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</si>
  <si>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</si>
  <si>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</si>
  <si>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</si>
  <si>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</si>
  <si>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</si>
  <si>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</si>
  <si>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</si>
  <si>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</si>
  <si>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</si>
  <si>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</si>
  <si>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</si>
  <si>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</si>
  <si>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</si>
  <si>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</si>
  <si>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</si>
  <si>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</si>
  <si>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</si>
  <si>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</si>
  <si>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</si>
  <si>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</si>
  <si>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</si>
  <si>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</si>
  <si>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</si>
  <si>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</si>
  <si>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</si>
  <si>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</si>
  <si>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</si>
  <si>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</si>
  <si>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</si>
  <si>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</si>
  <si>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</si>
  <si>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</si>
  <si>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</si>
  <si>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</si>
  <si>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</si>
  <si>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</si>
  <si>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</si>
  <si>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</si>
  <si>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</si>
  <si>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</si>
  <si>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</si>
  <si>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</si>
  <si>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</si>
  <si>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</si>
  <si>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</si>
  <si>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</si>
  <si>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</si>
  <si>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</si>
  <si>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</si>
  <si>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</si>
  <si>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</si>
  <si>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</si>
  <si>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</si>
  <si>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</si>
  <si>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</si>
  <si>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</si>
  <si>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</si>
  <si>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</si>
  <si>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</si>
  <si>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</si>
  <si>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</si>
  <si>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</si>
  <si>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</si>
  <si>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</si>
  <si>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</si>
  <si>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</si>
  <si>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</si>
  <si>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</si>
  <si>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</si>
  <si>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</si>
  <si>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</si>
  <si>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</si>
  <si>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</si>
  <si>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</si>
  <si>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</si>
  <si>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</si>
  <si>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</si>
  <si>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</si>
  <si>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</si>
  <si>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</si>
  <si>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</si>
  <si>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</si>
  <si>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</si>
  <si>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</si>
  <si>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</si>
  <si>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</si>
  <si>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</si>
  <si>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</si>
  <si>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</si>
  <si>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</si>
  <si>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</si>
  <si>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</si>
  <si>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</si>
  <si>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</si>
  <si>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</si>
  <si>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</si>
  <si>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</si>
  <si>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</si>
  <si>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</si>
  <si>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</si>
  <si>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</si>
  <si>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</si>
  <si>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</si>
  <si>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</si>
  <si>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</si>
  <si>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</si>
  <si>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</si>
  <si>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</si>
  <si>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</si>
  <si>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</si>
  <si>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</si>
  <si>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</si>
  <si>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</si>
  <si>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</si>
  <si>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</si>
  <si>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</si>
  <si>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</si>
  <si>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</si>
  <si>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</si>
  <si>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</si>
  <si>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</si>
  <si>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</si>
  <si>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</si>
  <si>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</si>
  <si>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</si>
  <si>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</si>
  <si>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</si>
  <si>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</si>
  <si>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</si>
  <si>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</si>
  <si>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</si>
  <si>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</si>
  <si>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</si>
  <si>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</si>
  <si>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</si>
  <si>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</si>
  <si>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</si>
  <si>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</si>
  <si>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</si>
  <si>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</si>
  <si>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</si>
  <si>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</si>
  <si>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</si>
  <si>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</si>
  <si>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</si>
  <si>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</si>
  <si>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</si>
  <si>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</si>
  <si>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</si>
  <si>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</si>
  <si>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</si>
  <si>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</si>
  <si>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</si>
  <si>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</si>
  <si>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</si>
  <si>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</si>
  <si>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</si>
  <si>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</si>
  <si>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</si>
  <si>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</si>
  <si>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</si>
  <si>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</si>
  <si>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</si>
  <si>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</si>
  <si>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</si>
  <si>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</si>
  <si>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</si>
  <si>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</si>
  <si>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</si>
  <si>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</si>
  <si>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</si>
  <si>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</si>
  <si>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</si>
  <si>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</si>
  <si>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</si>
  <si>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</si>
  <si>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</si>
  <si>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</si>
  <si>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</si>
  <si>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</si>
  <si>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</si>
  <si>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</si>
  <si>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</si>
  <si>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</si>
  <si>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</si>
  <si>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</si>
  <si>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</si>
  <si>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</si>
  <si>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</si>
  <si>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</si>
  <si>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</si>
  <si>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</si>
  <si>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</si>
  <si>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</si>
  <si>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</si>
  <si>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</si>
  <si>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</si>
  <si>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</si>
  <si>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</si>
  <si>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</si>
  <si>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</si>
  <si>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</si>
  <si>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</si>
  <si>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</si>
  <si>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</si>
  <si>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</si>
  <si>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</si>
  <si>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</si>
  <si>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</si>
  <si>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</si>
  <si>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</si>
  <si>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</si>
  <si>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</si>
  <si>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</si>
  <si>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</si>
  <si>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</si>
  <si>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</si>
  <si>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</si>
  <si>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</si>
  <si>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</si>
  <si>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</si>
  <si>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</si>
  <si>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</si>
  <si>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</si>
  <si>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</si>
  <si>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</si>
  <si>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</si>
  <si>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</si>
  <si>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</si>
  <si>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</si>
  <si>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</si>
  <si>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</si>
  <si>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</si>
  <si>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</si>
  <si>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</si>
  <si>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</si>
  <si>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</si>
  <si>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</si>
  <si>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</si>
  <si>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</si>
  <si>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</si>
  <si>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</si>
  <si>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</si>
  <si>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</si>
  <si>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</si>
  <si>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</si>
  <si>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</si>
  <si>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</si>
  <si>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</si>
  <si>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</si>
  <si>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</si>
  <si>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</si>
  <si>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</si>
  <si>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</si>
  <si>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</si>
  <si>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</si>
  <si>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</si>
  <si>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</si>
  <si>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</si>
  <si>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</si>
  <si>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</si>
  <si>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</si>
  <si>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</si>
  <si>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</si>
  <si>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</si>
  <si>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</si>
  <si>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</si>
  <si>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</si>
  <si>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</si>
  <si>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</si>
  <si>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</si>
  <si>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</si>
  <si>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</si>
  <si>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</si>
  <si>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</si>
  <si>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</si>
  <si>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</si>
  <si>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</si>
  <si>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</si>
  <si>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</si>
  <si>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</si>
  <si>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</si>
  <si>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</si>
  <si>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</si>
  <si>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</si>
  <si>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</si>
  <si>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</si>
  <si>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</si>
  <si>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</si>
  <si>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</si>
  <si>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</si>
  <si>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</si>
  <si>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</si>
  <si>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</si>
  <si>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</si>
  <si>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</si>
  <si>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</si>
  <si>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</si>
  <si>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</si>
  <si>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</si>
  <si>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</si>
  <si>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</si>
  <si>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</si>
  <si>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</si>
  <si>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</si>
  <si>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</si>
  <si>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</si>
  <si>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</si>
  <si>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</si>
  <si>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</si>
  <si>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</si>
  <si>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</si>
  <si>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</si>
  <si>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</si>
  <si>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</si>
  <si>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</si>
  <si>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</si>
  <si>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</si>
  <si>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</si>
  <si>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</si>
  <si>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</si>
  <si>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</si>
  <si>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</si>
  <si>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</si>
  <si>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</si>
  <si>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</si>
  <si>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</si>
  <si>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</si>
  <si>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</si>
  <si>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</si>
  <si>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</si>
  <si>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</si>
  <si>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</si>
  <si>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</si>
  <si>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</si>
  <si>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</si>
  <si>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</si>
  <si>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</si>
  <si>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</si>
  <si>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</si>
  <si>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</si>
  <si>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</si>
  <si>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</si>
  <si>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</si>
  <si>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</si>
  <si>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</si>
  <si>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</si>
  <si>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</si>
  <si>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</si>
  <si>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</si>
  <si>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</si>
  <si>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</si>
  <si>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</si>
  <si>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</si>
  <si>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</si>
  <si>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</si>
  <si>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</si>
  <si>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</si>
  <si>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</si>
  <si>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</si>
  <si>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</si>
  <si>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</si>
  <si>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</si>
  <si>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</si>
  <si>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</si>
  <si>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</si>
  <si>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</si>
  <si>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</si>
  <si>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</si>
  <si>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</si>
  <si>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</si>
  <si>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</si>
  <si>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</si>
  <si>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</si>
  <si>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</si>
  <si>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</si>
  <si>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</si>
  <si>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</si>
  <si>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</si>
  <si>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</si>
  <si>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</si>
  <si>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</si>
  <si>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</si>
  <si>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</si>
  <si>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</si>
  <si>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</si>
  <si>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</si>
  <si>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</si>
  <si>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</si>
  <si>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</si>
  <si>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</si>
  <si>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</si>
  <si>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</si>
  <si>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</si>
  <si>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</si>
  <si>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</si>
  <si>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</si>
  <si>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</si>
  <si>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</si>
  <si>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</si>
  <si>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</si>
  <si>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</si>
  <si>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</si>
  <si>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</si>
  <si>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</si>
  <si>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</si>
  <si>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</si>
  <si>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</si>
  <si>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</si>
  <si>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</si>
  <si>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</si>
  <si>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</si>
  <si>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</si>
  <si>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</si>
  <si>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</si>
  <si>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</si>
  <si>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</si>
  <si>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</si>
  <si>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</si>
  <si>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</si>
  <si>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</si>
  <si>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</si>
  <si>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</si>
  <si>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</si>
  <si>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</si>
  <si>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</si>
  <si>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</si>
  <si>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</si>
  <si>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</si>
  <si>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</si>
  <si>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</si>
  <si>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</si>
  <si>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</si>
  <si>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</si>
  <si>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</si>
  <si>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</si>
  <si>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</si>
  <si>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</si>
  <si>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</si>
  <si>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</si>
  <si>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</si>
  <si>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</si>
  <si>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</si>
  <si>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</si>
  <si>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</si>
  <si>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</si>
  <si>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</si>
  <si>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</si>
  <si>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</si>
  <si>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</si>
  <si>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</si>
  <si>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</si>
  <si>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</si>
  <si>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</si>
  <si>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</si>
  <si>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</si>
  <si>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</si>
  <si>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</si>
  <si>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</si>
  <si>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</si>
  <si>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</si>
  <si>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</si>
  <si>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</si>
  <si>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</si>
  <si>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</si>
  <si>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</si>
  <si>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</si>
  <si>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</si>
  <si>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</si>
  <si>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</si>
  <si>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</si>
  <si>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</si>
  <si>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</si>
  <si>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</si>
  <si>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</si>
  <si>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</si>
  <si>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</si>
  <si>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</si>
  <si>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</si>
  <si>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</si>
  <si>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</si>
  <si>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</si>
  <si>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</si>
  <si>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</si>
  <si>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</si>
  <si>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</si>
  <si>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</si>
  <si>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</si>
  <si>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</si>
  <si>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</si>
  <si>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</si>
  <si>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</si>
  <si>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</si>
  <si>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</si>
  <si>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</si>
  <si>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</si>
  <si>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</si>
  <si>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</si>
  <si>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</si>
  <si>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</si>
  <si>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</si>
  <si>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</si>
  <si>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</si>
  <si>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</si>
  <si>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</si>
  <si>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</si>
  <si>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</si>
  <si>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</si>
  <si>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</si>
  <si>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</si>
  <si>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</si>
  <si>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</si>
  <si>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</si>
  <si>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</si>
  <si>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</si>
  <si>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</si>
  <si>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</si>
  <si>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</si>
  <si>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</si>
  <si>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</si>
  <si>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</si>
  <si>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</si>
  <si>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</si>
  <si>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</si>
  <si>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</si>
  <si>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</si>
  <si>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</si>
  <si>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</si>
  <si>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</si>
  <si>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</si>
  <si>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</si>
  <si>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</si>
  <si>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</si>
  <si>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</si>
  <si>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</si>
  <si>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</si>
  <si>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</si>
  <si>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</si>
  <si>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</si>
  <si>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</si>
  <si>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</si>
  <si>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</si>
  <si>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</si>
  <si>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</si>
  <si>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</si>
  <si>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</si>
  <si>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</si>
  <si>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</si>
  <si>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</si>
  <si>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</si>
  <si>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</si>
  <si>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</si>
  <si>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</si>
  <si>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</si>
  <si>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</si>
  <si>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</si>
  <si>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</si>
  <si>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</si>
  <si>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</si>
  <si>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</si>
  <si>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</si>
  <si>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</si>
  <si>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</si>
  <si>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</si>
  <si>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</si>
  <si>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</si>
  <si>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</si>
  <si>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</si>
  <si>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</si>
  <si>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</si>
  <si>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</si>
  <si>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</si>
  <si>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</si>
  <si>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</si>
  <si>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</si>
  <si>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</si>
  <si>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</si>
  <si>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</si>
  <si>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</si>
  <si>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</si>
  <si>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</si>
  <si>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</si>
  <si>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</si>
  <si>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</si>
  <si>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</si>
  <si>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</si>
  <si>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</si>
  <si>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</si>
  <si>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</si>
  <si>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</si>
  <si>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</si>
  <si>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</si>
  <si>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</si>
  <si>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</si>
  <si>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</si>
  <si>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</si>
  <si>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</si>
  <si>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</si>
  <si>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</si>
  <si>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</si>
  <si>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</si>
  <si>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</si>
  <si>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</si>
  <si>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</si>
  <si>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</si>
  <si>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</si>
  <si>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</si>
  <si>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</si>
  <si>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</si>
  <si>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</si>
  <si>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</si>
  <si>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</si>
  <si>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</si>
  <si>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</si>
  <si>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</si>
  <si>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</si>
  <si>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</si>
  <si>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</si>
  <si>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</si>
  <si>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</si>
  <si>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</si>
  <si>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</si>
  <si>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</si>
  <si>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</si>
  <si>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</si>
  <si>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</si>
  <si>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</si>
  <si>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</si>
  <si>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</si>
  <si>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</si>
  <si>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</si>
  <si>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</si>
  <si>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</si>
  <si>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</si>
  <si>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</si>
  <si>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</si>
  <si>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</si>
  <si>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</si>
  <si>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</si>
  <si>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</si>
  <si>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</si>
  <si>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</si>
  <si>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</si>
  <si>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</si>
  <si>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</si>
  <si>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</si>
  <si>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</si>
  <si>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</si>
  <si>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</si>
  <si>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</si>
  <si>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</si>
  <si>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</si>
  <si>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</si>
  <si>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</si>
  <si>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</si>
  <si>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</si>
  <si>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</si>
  <si>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</si>
  <si>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</si>
  <si>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</si>
  <si>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</si>
  <si>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</si>
  <si>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</si>
  <si>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</si>
  <si>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</si>
  <si>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</si>
  <si>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</si>
  <si>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</si>
  <si>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</si>
  <si>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</si>
  <si>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</si>
  <si>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</si>
  <si>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</si>
  <si>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</si>
  <si>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</si>
  <si>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</si>
  <si>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</si>
  <si>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</si>
  <si>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</si>
  <si>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</si>
  <si>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</si>
  <si>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</si>
  <si>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</si>
  <si>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</si>
  <si>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</si>
  <si>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</si>
  <si>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</si>
  <si>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</si>
  <si>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</si>
  <si>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</si>
  <si>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</si>
  <si>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</si>
  <si>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</si>
  <si>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</si>
  <si>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</si>
  <si>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</si>
  <si>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</si>
  <si>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</si>
  <si>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</si>
  <si>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</si>
  <si>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</si>
  <si>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</si>
  <si>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</si>
  <si>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</si>
  <si>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</si>
  <si>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</si>
  <si>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</si>
  <si>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</si>
  <si>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</si>
  <si>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</si>
  <si>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</si>
  <si>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</si>
  <si>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</si>
  <si>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</si>
  <si>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</si>
  <si>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</si>
  <si>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</si>
  <si>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</si>
  <si>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</si>
  <si>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</si>
  <si>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</si>
  <si>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</si>
  <si>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</si>
  <si>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</si>
  <si>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</si>
  <si>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</si>
  <si>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</si>
  <si>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</si>
  <si>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</si>
  <si>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</si>
  <si>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</si>
  <si>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</si>
  <si>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</si>
  <si>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</si>
  <si>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</si>
  <si>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</si>
  <si>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</si>
  <si>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</si>
  <si>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</si>
  <si>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</si>
  <si>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</si>
  <si>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</si>
  <si>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</si>
  <si>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</si>
  <si>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</si>
  <si>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</si>
  <si>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</si>
  <si>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</si>
  <si>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</si>
  <si>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</si>
  <si>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</si>
  <si>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</si>
  <si>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</si>
  <si>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</si>
  <si>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</si>
  <si>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</si>
  <si>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</si>
  <si>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</si>
  <si>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</si>
  <si>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</si>
  <si>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</si>
  <si>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</si>
  <si>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</si>
  <si>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</si>
  <si>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</si>
  <si>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</si>
  <si>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</si>
  <si>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</si>
  <si>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</si>
  <si>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</si>
  <si>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</si>
  <si>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</si>
  <si>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</si>
  <si>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</si>
  <si>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</si>
  <si>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</si>
  <si>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</si>
  <si>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</si>
  <si>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</si>
  <si>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</si>
  <si>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</si>
  <si>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</si>
  <si>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</si>
  <si>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</si>
  <si>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</si>
  <si>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</si>
  <si>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</si>
  <si>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</si>
  <si>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</si>
  <si>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</si>
  <si>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</si>
  <si>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</si>
  <si>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</si>
  <si>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</si>
  <si>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</si>
  <si>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</si>
  <si>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</si>
  <si>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</si>
  <si>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</si>
  <si>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</si>
  <si>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</si>
  <si>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</si>
  <si>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</si>
  <si>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</si>
  <si>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</si>
  <si>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</si>
  <si>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</si>
  <si>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</si>
  <si>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</si>
  <si>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</si>
  <si>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</si>
  <si>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</si>
  <si>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</si>
  <si>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</si>
  <si>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</si>
  <si>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</si>
  <si>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</si>
  <si>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</si>
  <si>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</si>
  <si>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</si>
  <si>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</si>
  <si>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</si>
  <si>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</si>
  <si>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</si>
  <si>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</si>
  <si>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</si>
  <si>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</si>
  <si>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</si>
  <si>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</si>
  <si>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</si>
  <si>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</si>
  <si>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</si>
  <si>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</si>
  <si>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</si>
  <si>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</si>
  <si>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</si>
  <si>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</si>
  <si>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</si>
  <si>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</si>
  <si>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</si>
  <si>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</si>
  <si>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</si>
  <si>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</si>
  <si>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</si>
  <si>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</si>
  <si>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</si>
  <si>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</si>
  <si>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</si>
  <si>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</si>
  <si>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</si>
  <si>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</si>
  <si>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</si>
  <si>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</si>
  <si>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</si>
  <si>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</si>
  <si>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</si>
  <si>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</si>
  <si>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</si>
  <si>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</si>
  <si>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</si>
  <si>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</si>
  <si>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</si>
  <si>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</si>
  <si>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</si>
  <si>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</si>
  <si>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</si>
  <si>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</si>
  <si>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</si>
  <si>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</si>
  <si>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</si>
  <si>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</si>
  <si>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</si>
  <si>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</si>
  <si>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</si>
  <si>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</si>
  <si>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</si>
  <si>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</si>
  <si>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</si>
  <si>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</si>
  <si>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</si>
  <si>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</si>
  <si>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</si>
  <si>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</si>
  <si>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</si>
  <si>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</si>
  <si>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</si>
  <si>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</si>
  <si>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</si>
  <si>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</si>
  <si>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</si>
  <si>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</si>
  <si>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</si>
  <si>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</si>
  <si>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</si>
  <si>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</si>
  <si>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</si>
  <si>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</si>
  <si>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</si>
  <si>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</si>
  <si>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</si>
  <si>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</si>
  <si>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</si>
  <si>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</si>
  <si>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</si>
  <si>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</si>
  <si>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</si>
  <si>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</si>
  <si>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</si>
  <si>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</si>
  <si>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</si>
  <si>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</si>
  <si>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</si>
  <si>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</si>
  <si>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</si>
  <si>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</si>
  <si>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</si>
  <si>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</si>
  <si>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</si>
  <si>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</si>
  <si>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</si>
  <si>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</si>
  <si>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</si>
  <si>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</si>
  <si>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</si>
  <si>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</si>
  <si>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</si>
  <si>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</si>
  <si>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</si>
  <si>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</si>
  <si>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</si>
  <si>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</si>
  <si>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</si>
  <si>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</si>
  <si>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</si>
  <si>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</si>
  <si>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</si>
  <si>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</si>
  <si>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</si>
  <si>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</si>
  <si>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</si>
  <si>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</si>
  <si>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</si>
  <si>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</si>
  <si>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</si>
  <si>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</si>
  <si>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</si>
  <si>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</si>
  <si>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</si>
  <si>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</si>
  <si>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</si>
  <si>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</si>
  <si>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</si>
  <si>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</si>
  <si>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</si>
  <si>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</si>
  <si>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</si>
  <si>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</si>
  <si>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</si>
  <si>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</si>
  <si>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</si>
  <si>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</si>
  <si>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</si>
  <si>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</si>
  <si>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</si>
  <si>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</si>
  <si>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</si>
  <si>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</si>
  <si>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</si>
  <si>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</si>
  <si>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</si>
  <si>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</si>
  <si>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</si>
  <si>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</si>
  <si>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</si>
  <si>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</si>
  <si>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</si>
  <si>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</si>
  <si>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</si>
  <si>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</si>
  <si>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</si>
  <si>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</si>
  <si>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</si>
  <si>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</si>
  <si>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</si>
  <si>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</si>
  <si>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</si>
  <si>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</si>
  <si>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</si>
  <si>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</si>
  <si>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</si>
  <si>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</si>
  <si>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</si>
  <si>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</si>
  <si>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</si>
  <si>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</si>
  <si>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</si>
  <si>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</si>
  <si>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</si>
  <si>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</si>
  <si>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</si>
  <si>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</si>
  <si>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</si>
  <si>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</si>
  <si>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</si>
  <si>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</si>
  <si>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</si>
  <si>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</si>
  <si>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</si>
  <si>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</si>
  <si>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</si>
  <si>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</si>
  <si>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</si>
  <si>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</si>
  <si>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</si>
  <si>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</si>
  <si>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</si>
  <si>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</si>
  <si>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</si>
  <si>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</si>
  <si>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</si>
  <si>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</si>
  <si>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</si>
  <si>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</si>
  <si>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</si>
  <si>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</si>
  <si>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</si>
  <si>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</si>
  <si>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</si>
  <si>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</si>
  <si>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</si>
  <si>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</si>
  <si>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</si>
  <si>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</si>
  <si>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</si>
  <si>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</si>
  <si>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</si>
  <si>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</si>
  <si>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</si>
  <si>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</si>
  <si>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</si>
  <si>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</si>
  <si>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</si>
  <si>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</si>
  <si>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</si>
  <si>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</si>
  <si>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</si>
  <si>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</si>
  <si>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</si>
  <si>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</si>
  <si>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</si>
  <si>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</si>
  <si>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</si>
  <si>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</si>
  <si>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</si>
  <si>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</si>
  <si>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</si>
  <si>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</si>
  <si>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</si>
  <si>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</si>
  <si>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</si>
  <si>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</si>
  <si>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</si>
  <si>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</si>
  <si>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</si>
  <si>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</si>
  <si>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</si>
  <si>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</si>
  <si>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</si>
  <si>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</si>
  <si>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</si>
  <si>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</si>
  <si>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</si>
  <si>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</si>
  <si>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</si>
  <si>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</si>
  <si>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</si>
  <si>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</si>
  <si>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</si>
  <si>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</si>
  <si>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</si>
  <si>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</si>
  <si>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</si>
  <si>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</si>
  <si>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</si>
  <si>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</si>
  <si>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</si>
  <si>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</si>
  <si>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</si>
  <si>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</si>
  <si>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</si>
  <si>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</si>
  <si>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</si>
  <si>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</si>
  <si>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</si>
  <si>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</si>
  <si>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</si>
  <si>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</si>
  <si>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</si>
  <si>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</si>
  <si>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</si>
  <si>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</si>
  <si>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</si>
  <si>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</si>
  <si>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</si>
  <si>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</si>
  <si>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</si>
  <si>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</si>
  <si>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</si>
  <si>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</si>
  <si>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</si>
  <si>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</si>
  <si>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</si>
  <si>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</si>
  <si>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</si>
  <si>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</si>
  <si>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</si>
  <si>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</si>
  <si>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</si>
  <si>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</si>
  <si>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</si>
  <si>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</si>
  <si>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</si>
  <si>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</si>
  <si>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</si>
  <si>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</si>
  <si>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</si>
  <si>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</si>
  <si>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</si>
  <si>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</si>
  <si>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</si>
  <si>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</si>
  <si>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</si>
  <si>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</si>
  <si>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</si>
  <si>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</si>
  <si>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</si>
  <si>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</si>
  <si>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</si>
  <si>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</si>
  <si>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</si>
  <si>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</si>
  <si>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</si>
  <si>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</si>
  <si>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</si>
  <si>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</si>
  <si>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</si>
  <si>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</si>
  <si>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</si>
  <si>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</si>
  <si>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</si>
  <si>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</si>
  <si>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</si>
  <si>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</si>
  <si>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</si>
  <si>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</si>
  <si>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</si>
  <si>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</si>
  <si>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</si>
  <si>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</si>
  <si>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</si>
  <si>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</si>
  <si>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</si>
  <si>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</si>
  <si>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</si>
  <si>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</si>
  <si>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</si>
  <si>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</si>
  <si>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</si>
  <si>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</si>
  <si>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</si>
  <si>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</si>
  <si>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</si>
  <si>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</si>
  <si>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</si>
  <si>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</si>
  <si>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</si>
  <si>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</si>
  <si>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</si>
  <si>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</si>
  <si>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</si>
  <si>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</si>
  <si>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</si>
  <si>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</si>
  <si>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</si>
  <si>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</si>
  <si>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</si>
  <si>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</si>
  <si>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</si>
  <si>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</si>
  <si>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</si>
  <si>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</si>
  <si>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</si>
  <si>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</si>
  <si>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</si>
  <si>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</si>
  <si>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</si>
  <si>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</si>
  <si>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</si>
  <si>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</si>
  <si>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</si>
  <si>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</si>
  <si>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</si>
  <si>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</si>
  <si>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</si>
  <si>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</si>
  <si>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</si>
  <si>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</si>
  <si>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</si>
  <si>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</si>
  <si>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</si>
  <si>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</si>
  <si>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</si>
  <si>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</si>
  <si>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</si>
  <si>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</si>
  <si>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</si>
  <si>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</si>
  <si>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</si>
  <si>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</si>
  <si>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</si>
  <si>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</si>
  <si>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</si>
  <si>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</si>
  <si>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</si>
  <si>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</si>
  <si>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</si>
  <si>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</si>
  <si>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</si>
  <si>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</si>
  <si>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</si>
  <si>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</si>
  <si>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</si>
  <si>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</si>
  <si>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</si>
  <si>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</si>
  <si>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</si>
  <si>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</si>
  <si>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</si>
  <si>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</si>
  <si>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</si>
  <si>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</si>
  <si>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</si>
  <si>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</si>
  <si>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</si>
  <si>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</si>
  <si>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</si>
  <si>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</si>
  <si>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</si>
  <si>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</si>
  <si>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</si>
  <si>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</si>
  <si>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</si>
  <si>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</si>
  <si>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</si>
  <si>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</si>
  <si>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</si>
  <si>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</si>
  <si>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</si>
  <si>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</si>
  <si>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</si>
  <si>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</si>
  <si>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</si>
  <si>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</si>
  <si>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</si>
  <si>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</si>
  <si>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</si>
  <si>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</si>
  <si>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</si>
  <si>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</si>
  <si>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</si>
  <si>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</si>
  <si>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</si>
  <si>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</si>
  <si>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</si>
  <si>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</si>
  <si>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</si>
  <si>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</si>
  <si>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</si>
  <si>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</si>
  <si>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</si>
  <si>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</si>
  <si>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</si>
  <si>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</si>
  <si>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</si>
  <si>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</si>
  <si>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</si>
  <si>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</si>
  <si>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</si>
  <si>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</si>
  <si>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</si>
  <si>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</si>
  <si>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</si>
  <si>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</si>
  <si>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</si>
  <si>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</si>
  <si>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</si>
  <si>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</si>
  <si>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</si>
  <si>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</si>
  <si>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</si>
  <si>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</si>
  <si>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</si>
  <si>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</si>
  <si>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</si>
  <si>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</si>
  <si>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</si>
  <si>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</si>
  <si>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</si>
  <si>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</si>
  <si>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</si>
  <si>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</si>
  <si>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</si>
  <si>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</si>
  <si>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</si>
  <si>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</si>
  <si>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</si>
  <si>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</si>
  <si>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</si>
  <si>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</si>
  <si>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</si>
  <si>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</si>
  <si>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</si>
  <si>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</si>
  <si>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</si>
  <si>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</si>
  <si>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</si>
  <si>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</si>
  <si>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</si>
  <si>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</si>
  <si>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</si>
  <si>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</si>
  <si>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</si>
  <si>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</si>
  <si>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</si>
  <si>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</si>
  <si>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</si>
  <si>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</si>
  <si>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</si>
  <si>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</si>
  <si>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</si>
  <si>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</si>
  <si>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</si>
  <si>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</si>
  <si>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</si>
  <si>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</si>
  <si>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</si>
  <si>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</si>
  <si>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</si>
  <si>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</si>
  <si>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</si>
  <si>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</si>
  <si>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</si>
  <si>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</si>
  <si>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</si>
  <si>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</si>
  <si>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</si>
  <si>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</si>
  <si>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</si>
  <si>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</si>
  <si>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</si>
  <si>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</si>
  <si>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</si>
  <si>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</si>
  <si>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</si>
  <si>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</si>
  <si>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</si>
  <si>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</si>
  <si>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</si>
  <si>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</si>
  <si>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</si>
  <si>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</si>
  <si>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</si>
  <si>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</si>
  <si>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</si>
  <si>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</si>
  <si>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</si>
  <si>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</si>
  <si>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</si>
  <si>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</si>
  <si>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</si>
  <si>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</si>
  <si>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</si>
  <si>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</si>
  <si>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</si>
  <si>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</si>
  <si>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</si>
  <si>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</si>
  <si>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</si>
  <si>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</si>
  <si>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</si>
  <si>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</si>
  <si>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</si>
  <si>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</si>
  <si>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</si>
  <si>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</si>
  <si>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</si>
  <si>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</si>
  <si>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</si>
  <si>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</si>
  <si>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</si>
  <si>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</si>
  <si>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</si>
  <si>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</si>
  <si>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</si>
  <si>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</si>
  <si>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</si>
  <si>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</si>
  <si>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</si>
  <si>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</si>
  <si>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</si>
  <si>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</si>
  <si>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</si>
  <si>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</si>
  <si>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</si>
  <si>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</si>
  <si>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</si>
  <si>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</si>
  <si>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</si>
  <si>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</si>
  <si>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</si>
  <si>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</si>
  <si>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</si>
  <si>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</si>
  <si>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</si>
  <si>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</si>
  <si>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</si>
  <si>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</si>
  <si>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</si>
  <si>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</si>
  <si>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</si>
  <si>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</si>
  <si>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</si>
  <si>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</si>
  <si>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</si>
  <si>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</si>
  <si>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</si>
  <si>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</si>
  <si>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</si>
  <si>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</si>
  <si>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</si>
  <si>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</si>
  <si>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</si>
  <si>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</si>
  <si>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</si>
  <si>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</si>
  <si>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</si>
  <si>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</si>
  <si>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</si>
  <si>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</si>
  <si>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</si>
  <si>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</si>
  <si>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</si>
  <si>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</si>
  <si>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</si>
  <si>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</si>
  <si>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</si>
  <si>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</si>
  <si>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</si>
  <si>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</si>
  <si>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</si>
  <si>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</si>
  <si>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</si>
  <si>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</si>
  <si>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</si>
  <si>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</si>
  <si>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</si>
  <si>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</si>
  <si>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</si>
  <si>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</si>
  <si>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</si>
  <si>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</si>
  <si>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</si>
  <si>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</si>
  <si>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</si>
  <si>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</si>
  <si>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</si>
  <si>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</si>
  <si>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</si>
  <si>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</si>
  <si>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</si>
  <si>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</si>
  <si>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</si>
  <si>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</si>
  <si>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</si>
  <si>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</si>
  <si>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</si>
  <si>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</si>
  <si>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</si>
  <si>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</si>
  <si>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</si>
  <si>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</si>
  <si>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</si>
  <si>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</si>
  <si>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</si>
  <si>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</si>
  <si>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</si>
  <si>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</si>
  <si>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</si>
  <si>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</si>
  <si>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</si>
  <si>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</si>
  <si>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</si>
  <si>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</si>
  <si>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</si>
  <si>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</si>
  <si>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</si>
  <si>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</si>
  <si>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</si>
  <si>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</si>
  <si>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</si>
  <si>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</si>
  <si>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</si>
  <si>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</si>
  <si>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</si>
  <si>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</si>
  <si>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</si>
  <si>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</si>
  <si>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</si>
  <si>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</si>
  <si>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</si>
  <si>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</si>
  <si>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</si>
  <si>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</si>
  <si>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</si>
  <si>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</si>
  <si>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</si>
  <si>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</si>
  <si>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</si>
  <si>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</si>
  <si>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</si>
  <si>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</si>
  <si>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</si>
  <si>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</si>
  <si>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</si>
  <si>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</si>
  <si>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</si>
  <si>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</si>
  <si>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</si>
  <si>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</si>
  <si>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</si>
  <si>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</si>
  <si>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</si>
  <si>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</si>
  <si>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</si>
  <si>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</si>
  <si>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</si>
  <si>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</si>
  <si>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</si>
  <si>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</si>
  <si>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</si>
  <si>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</si>
  <si>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</si>
  <si>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</si>
  <si>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</si>
  <si>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</si>
  <si>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</si>
  <si>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</si>
  <si>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</si>
  <si>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</si>
  <si>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</si>
  <si>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</si>
  <si>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</si>
  <si>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</si>
  <si>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</si>
  <si>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</si>
  <si>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</si>
  <si>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</si>
  <si>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</si>
  <si>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</si>
  <si>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</si>
  <si>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</si>
  <si>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</si>
  <si>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</si>
  <si>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</si>
  <si>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</si>
  <si>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</si>
  <si>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</si>
  <si>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</si>
  <si>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</si>
  <si>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</si>
  <si>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</si>
  <si>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</si>
  <si>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</si>
  <si>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</si>
  <si>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</si>
  <si>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</si>
  <si>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</si>
  <si>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</si>
  <si>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</si>
  <si>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</si>
  <si>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</si>
  <si>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</si>
  <si>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</si>
  <si>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</si>
  <si>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</si>
  <si>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</si>
  <si>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</si>
  <si>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</si>
  <si>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</si>
  <si>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</si>
  <si>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</si>
  <si>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</si>
  <si>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</si>
  <si>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</si>
  <si>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</si>
  <si>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</si>
  <si>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</si>
  <si>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</si>
  <si>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</si>
  <si>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</si>
  <si>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</si>
  <si>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</si>
  <si>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</si>
  <si>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</si>
  <si>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</si>
  <si>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</si>
  <si>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</si>
  <si>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</si>
  <si>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</si>
  <si>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</si>
  <si>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</si>
  <si>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</si>
  <si>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</si>
  <si>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</si>
  <si>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</si>
  <si>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</si>
  <si>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</si>
  <si>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</si>
  <si>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</si>
  <si>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</si>
  <si>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</si>
  <si>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</si>
  <si>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</si>
  <si>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</si>
  <si>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</si>
  <si>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</si>
  <si>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</si>
  <si>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</si>
  <si>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</si>
  <si>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</si>
  <si>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</si>
  <si>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</si>
  <si>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</si>
  <si>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</si>
  <si>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</si>
  <si>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</si>
  <si>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</si>
  <si>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</si>
  <si>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</si>
  <si>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</si>
  <si>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</si>
  <si>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</si>
  <si>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</si>
  <si>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</si>
  <si>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</si>
  <si>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</si>
  <si>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</si>
  <si>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</si>
  <si>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</si>
  <si>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</si>
  <si>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</si>
  <si>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</si>
  <si>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</si>
  <si>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</si>
  <si>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</si>
  <si>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</si>
  <si>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</si>
  <si>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</si>
  <si>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</si>
  <si>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</si>
  <si>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</si>
  <si>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</si>
  <si>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</si>
  <si>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</si>
  <si>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</si>
  <si>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</si>
  <si>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</si>
  <si>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</si>
  <si>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</si>
  <si>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</si>
  <si>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</si>
  <si>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</si>
  <si>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</si>
  <si>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</si>
  <si>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</si>
  <si>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</si>
  <si>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</si>
  <si>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</si>
  <si>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</si>
  <si>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</si>
  <si>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</si>
  <si>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</si>
  <si>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</si>
  <si>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</si>
  <si>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</si>
  <si>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</si>
  <si>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</si>
  <si>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</si>
  <si>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</si>
  <si>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</si>
  <si>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</si>
  <si>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</si>
  <si>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</si>
  <si>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</si>
  <si>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</si>
  <si>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</si>
  <si>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</si>
  <si>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</si>
  <si>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</si>
  <si>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</si>
  <si>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</si>
  <si>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</si>
  <si>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</si>
  <si>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</si>
  <si>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</si>
  <si>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</si>
  <si>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</si>
  <si>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</si>
  <si>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</si>
  <si>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</si>
  <si>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</si>
  <si>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</si>
  <si>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</si>
  <si>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</si>
  <si>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</si>
  <si>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</si>
  <si>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</si>
  <si>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</si>
  <si>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</si>
  <si>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</si>
  <si>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</si>
  <si>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</si>
  <si>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</si>
  <si>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</si>
  <si>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</si>
  <si>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</si>
  <si>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</si>
  <si>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</si>
  <si>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</si>
  <si>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</si>
  <si>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</si>
  <si>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</si>
  <si>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</si>
  <si>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</si>
  <si>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</si>
  <si>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</si>
  <si>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</si>
  <si>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</si>
  <si>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</si>
  <si>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</si>
  <si>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</si>
  <si>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</si>
  <si>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</si>
  <si>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</si>
  <si>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</si>
  <si>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</si>
  <si>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</si>
  <si>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</si>
  <si>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</si>
  <si>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</si>
  <si>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</si>
  <si>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</si>
  <si>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</si>
  <si>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</si>
  <si>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</si>
  <si>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</si>
  <si>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</si>
  <si>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</si>
  <si>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</si>
  <si>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</si>
  <si>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</si>
  <si>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</si>
  <si>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</si>
  <si>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</si>
  <si>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</si>
  <si>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</si>
  <si>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</si>
  <si>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</si>
  <si>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</si>
  <si>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</si>
  <si>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</si>
  <si>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</si>
  <si>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</si>
  <si>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</si>
  <si>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</si>
  <si>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</si>
  <si>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</si>
  <si>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</si>
  <si>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</si>
  <si>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</si>
  <si>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</si>
  <si>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</si>
  <si>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</si>
  <si>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</si>
  <si>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</si>
  <si>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</si>
  <si>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</si>
  <si>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</si>
  <si>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</si>
  <si>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</si>
  <si>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</si>
  <si>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</si>
  <si>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</si>
  <si>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</si>
  <si>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</si>
  <si>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</si>
  <si>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</si>
  <si>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</si>
  <si>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</si>
  <si>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</si>
  <si>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</si>
  <si>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</si>
  <si>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</si>
  <si>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</si>
  <si>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</si>
  <si>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</si>
  <si>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</si>
  <si>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</si>
  <si>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</si>
  <si>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</si>
  <si>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</si>
  <si>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</si>
  <si>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</si>
  <si>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</si>
  <si>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</si>
  <si>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</si>
  <si>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</si>
  <si>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</si>
  <si>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</si>
  <si>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</si>
  <si>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</si>
  <si>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</si>
  <si>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</si>
  <si>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</si>
  <si>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</si>
  <si>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</si>
  <si>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</si>
  <si>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</si>
  <si>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</si>
  <si>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</si>
  <si>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</si>
  <si>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</si>
  <si>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</si>
  <si>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</si>
  <si>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</si>
  <si>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</si>
  <si>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</si>
  <si>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</si>
  <si>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</si>
  <si>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</si>
  <si>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</si>
  <si>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</si>
  <si>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</si>
  <si>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</si>
  <si>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</si>
  <si>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</si>
  <si>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</si>
  <si>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</si>
  <si>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</si>
  <si>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</si>
  <si>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</si>
  <si>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</si>
  <si>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</si>
  <si>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</si>
  <si>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</si>
  <si>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</si>
  <si>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</si>
  <si>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</si>
  <si>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</si>
  <si>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</si>
  <si>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</si>
  <si>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</si>
  <si>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</si>
  <si>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</si>
  <si>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</si>
  <si>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</si>
  <si>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</si>
  <si>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</si>
  <si>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</si>
  <si>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</si>
  <si>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</si>
  <si>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</si>
  <si>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</si>
  <si>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</si>
  <si>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</si>
  <si>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</si>
  <si>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</si>
  <si>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</si>
  <si>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</si>
  <si>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</si>
  <si>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</si>
  <si>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</si>
  <si>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</si>
  <si>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</si>
  <si>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</si>
  <si>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</si>
  <si>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</si>
  <si>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</si>
  <si>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</si>
  <si>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</si>
  <si>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</si>
  <si>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</si>
  <si>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</si>
  <si>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</si>
  <si>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</si>
  <si>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</si>
  <si>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</si>
  <si>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</si>
  <si>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</si>
  <si>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</si>
  <si>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</si>
  <si>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</si>
  <si>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</si>
  <si>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</si>
  <si>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</si>
  <si>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</si>
  <si>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</si>
  <si>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</si>
  <si>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</si>
  <si>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</si>
  <si>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</si>
  <si>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</si>
  <si>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</si>
  <si>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</si>
  <si>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</si>
  <si>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</si>
  <si>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</si>
  <si>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</si>
  <si>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</si>
  <si>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</si>
  <si>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</si>
  <si>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</si>
  <si>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</si>
  <si>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</si>
  <si>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</si>
  <si>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</si>
  <si>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</si>
  <si>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</si>
  <si>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</si>
  <si>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</si>
  <si>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</si>
  <si>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</si>
  <si>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</si>
  <si>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</si>
  <si>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</si>
  <si>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</si>
  <si>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</si>
  <si>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</si>
  <si>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</si>
  <si>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</si>
  <si>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</si>
  <si>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</si>
  <si>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</si>
  <si>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</si>
  <si>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</si>
  <si>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</si>
  <si>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</si>
  <si>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</si>
  <si>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</si>
  <si>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</si>
  <si>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</si>
  <si>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</si>
  <si>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</si>
  <si>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</si>
  <si>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</si>
  <si>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</si>
  <si>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</si>
  <si>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</si>
  <si>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</si>
  <si>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</si>
  <si>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</si>
  <si>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</si>
  <si>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</si>
  <si>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</si>
  <si>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</si>
  <si>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</si>
  <si>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</si>
  <si>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</si>
  <si>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</si>
  <si>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</si>
  <si>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</si>
  <si>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</si>
  <si>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</si>
  <si>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</si>
  <si>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</si>
  <si>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</si>
  <si>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</si>
  <si>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</si>
  <si>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</si>
  <si>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</si>
  <si>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</si>
  <si>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</si>
  <si>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</si>
  <si>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</si>
  <si>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</si>
  <si>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</si>
  <si>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</si>
  <si>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</si>
  <si>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</si>
  <si>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</si>
  <si>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</si>
  <si>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</si>
  <si>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</si>
  <si>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</si>
  <si>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</si>
  <si>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</si>
  <si>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</si>
  <si>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</si>
  <si>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</si>
  <si>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</si>
  <si>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</si>
  <si>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</si>
  <si>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</si>
  <si>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</si>
  <si>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</si>
  <si>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</si>
  <si>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</si>
  <si>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</si>
  <si>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</si>
  <si>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</si>
  <si>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</si>
  <si>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</si>
  <si>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</si>
  <si>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</si>
  <si>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</si>
  <si>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</si>
  <si>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</si>
  <si>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</si>
  <si>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</si>
  <si>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</si>
  <si>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</si>
  <si>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</si>
  <si>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</si>
  <si>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</si>
  <si>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</si>
  <si>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</si>
  <si>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</si>
  <si>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</si>
  <si>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</si>
  <si>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</si>
  <si>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</si>
  <si>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</si>
  <si>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</si>
  <si>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</si>
  <si>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</si>
  <si>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</si>
  <si>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</si>
  <si>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</si>
  <si>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</si>
  <si>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</si>
  <si>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</si>
  <si>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</si>
  <si>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</si>
  <si>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</si>
  <si>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</si>
  <si>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</si>
  <si>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</si>
  <si>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</si>
  <si>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</si>
  <si>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</si>
  <si>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</si>
  <si>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</si>
  <si>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</si>
  <si>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</si>
  <si>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</si>
  <si>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</si>
  <si>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</si>
  <si>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</si>
  <si>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</si>
  <si>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</si>
  <si>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</si>
  <si>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</si>
  <si>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</si>
  <si>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</si>
  <si>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</si>
  <si>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</si>
  <si>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</si>
  <si>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</si>
  <si>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</si>
  <si>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</si>
  <si>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</si>
  <si>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</si>
  <si>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</si>
  <si>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</si>
  <si>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</si>
  <si>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</si>
  <si>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</si>
  <si>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</si>
  <si>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</si>
  <si>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</si>
  <si>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</si>
  <si>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</si>
  <si>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</si>
  <si>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</si>
  <si>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</si>
  <si>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</si>
  <si>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</si>
  <si>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</si>
  <si>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</si>
  <si>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</si>
  <si>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</si>
  <si>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</si>
  <si>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</si>
  <si>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</si>
  <si>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</si>
  <si>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</si>
  <si>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</si>
  <si>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</si>
  <si>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</si>
  <si>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</si>
  <si>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</si>
  <si>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</si>
  <si>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</si>
  <si>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</si>
  <si>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</si>
  <si>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</si>
  <si>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</si>
  <si>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</si>
  <si>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</si>
  <si>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</si>
  <si>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</si>
  <si>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</si>
  <si>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</si>
  <si>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</si>
  <si>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</si>
  <si>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</si>
  <si>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</si>
  <si>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</si>
  <si>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</si>
  <si>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</si>
  <si>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</si>
  <si>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</si>
  <si>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</si>
  <si>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</si>
  <si>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</si>
  <si>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</si>
  <si>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</si>
  <si>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</si>
  <si>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</si>
  <si>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</si>
  <si>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</si>
  <si>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</si>
  <si>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</si>
  <si>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</si>
  <si>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</si>
  <si>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</si>
  <si>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</si>
  <si>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</si>
  <si>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</si>
  <si>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</si>
  <si>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</si>
  <si>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</si>
  <si>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</si>
  <si>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</si>
  <si>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</si>
  <si>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</si>
  <si>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</si>
  <si>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</si>
  <si>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</si>
  <si>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</si>
  <si>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</si>
  <si>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</si>
  <si>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</si>
  <si>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</si>
  <si>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</si>
  <si>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</si>
  <si>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</si>
  <si>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</si>
  <si>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</si>
  <si>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</si>
  <si>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</si>
  <si>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</si>
  <si>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</si>
  <si>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</si>
  <si>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</si>
  <si>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</si>
  <si>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</si>
  <si>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</si>
  <si>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</si>
  <si>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</si>
  <si>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</si>
  <si>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</si>
  <si>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</si>
  <si>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</si>
  <si>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</si>
  <si>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</si>
  <si>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</si>
  <si>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</si>
  <si>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</si>
  <si>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</si>
  <si>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</si>
  <si>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</si>
  <si>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</si>
  <si>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</si>
  <si>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</si>
  <si>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</si>
  <si>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</si>
  <si>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</si>
  <si>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</si>
  <si>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</si>
  <si>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</si>
  <si>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</si>
  <si>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</si>
  <si>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</si>
  <si>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</si>
  <si>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</si>
  <si>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</si>
  <si>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</si>
  <si>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</si>
  <si>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</si>
  <si>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</si>
  <si>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</si>
  <si>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</si>
  <si>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</si>
  <si>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</si>
  <si>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</si>
  <si>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</si>
  <si>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</si>
  <si>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</si>
  <si>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</si>
  <si>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</si>
  <si>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</si>
  <si>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</si>
  <si>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</si>
  <si>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</si>
  <si>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</si>
  <si>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</si>
  <si>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</si>
  <si>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</si>
  <si>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</si>
  <si>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</si>
  <si>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</si>
  <si>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</si>
  <si>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</si>
  <si>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</si>
  <si>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</si>
  <si>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</si>
  <si>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</si>
  <si>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</si>
  <si>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</si>
  <si>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</si>
  <si>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</si>
  <si>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</si>
  <si>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</si>
  <si>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</si>
  <si>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</si>
  <si>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</si>
  <si>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</si>
  <si>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</si>
  <si>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</si>
  <si>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</si>
  <si>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</si>
  <si>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</si>
  <si>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</si>
  <si>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</si>
  <si>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</si>
  <si>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</si>
  <si>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</si>
  <si>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</si>
  <si>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</si>
  <si>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</si>
  <si>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</si>
  <si>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</si>
  <si>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</si>
  <si>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</si>
  <si>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</si>
  <si>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</si>
  <si>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</si>
  <si>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</si>
  <si>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</si>
  <si>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</si>
  <si>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</si>
  <si>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</si>
  <si>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</si>
  <si>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</si>
  <si>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</si>
  <si>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</si>
  <si>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</si>
  <si>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</si>
  <si>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</si>
  <si>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</si>
  <si>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</si>
  <si>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</si>
  <si>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</si>
  <si>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</si>
  <si>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</si>
  <si>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</si>
  <si>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</si>
  <si>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</si>
  <si>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</si>
  <si>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</si>
  <si>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</si>
  <si>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</si>
  <si>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</si>
  <si>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</si>
  <si>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</si>
  <si>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</si>
  <si>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</si>
  <si>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</si>
  <si>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</si>
  <si>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</si>
  <si>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</si>
  <si>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</si>
  <si>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</si>
  <si>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</si>
  <si>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</si>
  <si>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</si>
  <si>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</si>
  <si>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</si>
  <si>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</si>
  <si>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</si>
  <si>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</si>
  <si>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</si>
  <si>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</si>
  <si>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</si>
  <si>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</si>
  <si>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</si>
  <si>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</si>
  <si>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</si>
  <si>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</si>
  <si>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</si>
  <si>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</si>
  <si>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</si>
  <si>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</si>
  <si>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</si>
  <si>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</si>
  <si>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</si>
  <si>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</si>
  <si>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</si>
  <si>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</si>
  <si>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</si>
  <si>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</si>
  <si>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</si>
  <si>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</si>
  <si>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</si>
  <si>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</si>
  <si>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</si>
  <si>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</si>
  <si>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</si>
  <si>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</si>
  <si>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</si>
  <si>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</si>
  <si>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</si>
  <si>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</si>
  <si>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</si>
  <si>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</si>
  <si>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</si>
  <si>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</si>
  <si>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</si>
  <si>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</si>
  <si>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</si>
  <si>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</si>
  <si>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</si>
  <si>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</si>
  <si>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</si>
  <si>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</si>
  <si>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</si>
  <si>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</si>
  <si>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</si>
  <si>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</si>
  <si>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</si>
  <si>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</si>
  <si>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</si>
  <si>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</si>
  <si>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</si>
  <si>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</si>
  <si>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</si>
  <si>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</si>
  <si>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</si>
  <si>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</si>
  <si>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</si>
  <si>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</si>
  <si>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</si>
  <si>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</si>
  <si>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</si>
  <si>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</si>
  <si>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</si>
  <si>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</si>
  <si>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</si>
  <si>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</si>
  <si>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</si>
  <si>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</si>
  <si>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</si>
  <si>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</si>
  <si>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</si>
  <si>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</si>
  <si>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</si>
  <si>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</si>
  <si>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</si>
  <si>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</si>
  <si>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</si>
  <si>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</si>
  <si>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</si>
  <si>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</si>
  <si>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</si>
  <si>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</si>
  <si>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</si>
  <si>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</si>
  <si>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</si>
  <si>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</si>
  <si>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</si>
  <si>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</si>
  <si>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</si>
  <si>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</si>
  <si>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</si>
  <si>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</si>
  <si>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</si>
  <si>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</si>
  <si>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</si>
  <si>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</si>
  <si>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</si>
  <si>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</si>
  <si>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</si>
  <si>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</si>
  <si>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</si>
  <si>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</si>
  <si>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</si>
  <si>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</si>
  <si>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</si>
  <si>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</si>
  <si>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</si>
  <si>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</si>
  <si>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</si>
  <si>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</si>
  <si>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</si>
  <si>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</si>
  <si>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</si>
  <si>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</si>
  <si>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</si>
  <si>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</si>
  <si>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</si>
  <si>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</si>
  <si>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</si>
  <si>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</si>
  <si>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</si>
  <si>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</si>
  <si>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</si>
  <si>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</si>
  <si>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</si>
  <si>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</si>
  <si>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</si>
  <si>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</si>
  <si>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</si>
  <si>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</si>
  <si>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</si>
  <si>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</si>
  <si>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</si>
  <si>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</si>
  <si>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</si>
  <si>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</si>
  <si>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</si>
  <si>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</si>
  <si>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</si>
  <si>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</si>
  <si>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</si>
  <si>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</si>
  <si>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</si>
  <si>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</si>
  <si>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</si>
  <si>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</si>
  <si>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</si>
  <si>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</si>
  <si>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</si>
  <si>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</si>
  <si>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</si>
  <si>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</si>
  <si>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</si>
  <si>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</si>
  <si>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</si>
  <si>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</si>
  <si>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</si>
  <si>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</si>
  <si>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</si>
  <si>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</si>
  <si>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</si>
  <si>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</si>
  <si>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</si>
  <si>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</si>
  <si>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</si>
  <si>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</si>
  <si>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</si>
  <si>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</si>
  <si>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</si>
  <si>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</si>
  <si>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</si>
  <si>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</si>
  <si>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</si>
  <si>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</si>
  <si>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</si>
  <si>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</si>
  <si>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</si>
  <si>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</si>
  <si>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</si>
  <si>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</si>
  <si>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</si>
  <si>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</si>
  <si>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</si>
  <si>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</si>
  <si>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</si>
  <si>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</si>
  <si>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</si>
  <si>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</si>
  <si>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</si>
  <si>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</si>
  <si>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</si>
  <si>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</si>
  <si>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</si>
  <si>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</si>
  <si>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</si>
  <si>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</si>
  <si>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</si>
  <si>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</si>
  <si>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</si>
  <si>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</si>
  <si>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</si>
  <si>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</si>
  <si>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</si>
  <si>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</si>
  <si>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</si>
  <si>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</si>
  <si>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</si>
  <si>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</si>
  <si>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</si>
  <si>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</si>
  <si>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</si>
  <si>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</si>
  <si>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</si>
  <si>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</si>
  <si>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</si>
  <si>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</si>
  <si>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</si>
  <si>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</si>
  <si>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</si>
  <si>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</si>
  <si>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</si>
  <si>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</si>
  <si>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</si>
  <si>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</si>
  <si>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</si>
  <si>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</si>
  <si>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</si>
  <si>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</si>
  <si>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</si>
  <si>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</si>
  <si>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</si>
  <si>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</si>
  <si>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</si>
  <si>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</si>
  <si>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</si>
  <si>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</si>
  <si>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</si>
  <si>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</si>
  <si>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</si>
  <si>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</si>
  <si>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</si>
  <si>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</si>
  <si>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</si>
  <si>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</si>
  <si>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</si>
  <si>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</si>
  <si>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</si>
  <si>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</si>
  <si>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</si>
  <si>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</si>
  <si>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</si>
  <si>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</si>
  <si>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</si>
  <si>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</si>
  <si>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</si>
  <si>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</si>
  <si>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</si>
  <si>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</si>
  <si>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</si>
  <si>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</si>
  <si>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</si>
  <si>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</si>
  <si>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</si>
  <si>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</si>
  <si>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</si>
  <si>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</si>
  <si>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</si>
  <si>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</si>
  <si>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</si>
  <si>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</si>
  <si>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</si>
  <si>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</si>
  <si>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</si>
  <si>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</si>
  <si>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</si>
  <si>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</si>
  <si>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</si>
  <si>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</si>
  <si>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</si>
  <si>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</si>
  <si>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</si>
  <si>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</si>
  <si>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</si>
  <si>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</si>
  <si>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</si>
  <si>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</si>
  <si>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</si>
  <si>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</si>
  <si>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</si>
  <si>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</si>
  <si>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</si>
  <si>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</si>
  <si>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</si>
  <si>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</si>
  <si>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</si>
  <si>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</si>
  <si>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</si>
  <si>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</si>
  <si>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</si>
  <si>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</si>
  <si>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</si>
  <si>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</si>
  <si>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</si>
  <si>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</si>
  <si>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</si>
  <si>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</si>
  <si>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</si>
  <si>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</si>
  <si>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</si>
  <si>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</si>
  <si>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</si>
  <si>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</si>
  <si>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</si>
  <si>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</si>
  <si>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</si>
  <si>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</si>
  <si>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</si>
  <si>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</si>
  <si>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</si>
  <si>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</si>
  <si>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</si>
  <si>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</si>
  <si>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</si>
  <si>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</si>
  <si>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</si>
  <si>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</si>
  <si>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</si>
  <si>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</si>
  <si>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</si>
  <si>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</si>
  <si>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</si>
  <si>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</si>
  <si>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</si>
  <si>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</si>
  <si>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</si>
  <si>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</si>
  <si>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</si>
  <si>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</si>
  <si>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</si>
  <si>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</si>
  <si>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</si>
  <si>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</si>
  <si>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</si>
  <si>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</si>
  <si>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</si>
  <si>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</si>
  <si>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</si>
  <si>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</si>
  <si>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</si>
  <si>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</si>
  <si>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</si>
  <si>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</si>
  <si>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</si>
  <si>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</si>
  <si>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</si>
  <si>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</si>
  <si>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</si>
  <si>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</si>
  <si>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</si>
  <si>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</si>
  <si>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</si>
  <si>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</si>
  <si>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</si>
  <si>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</si>
  <si>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</si>
  <si>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</si>
  <si>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</si>
  <si>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</si>
  <si>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</si>
  <si>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</si>
  <si>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</si>
  <si>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</si>
  <si>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</si>
  <si>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</si>
  <si>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</si>
  <si>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</si>
  <si>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</si>
  <si>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</si>
  <si>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</si>
  <si>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</si>
  <si>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</si>
  <si>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</si>
  <si>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</si>
  <si>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</si>
  <si>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</si>
  <si>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</si>
  <si>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</si>
  <si>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</si>
  <si>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</si>
  <si>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</si>
  <si>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</si>
  <si>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</si>
  <si>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</si>
  <si>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</si>
  <si>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</si>
  <si>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</si>
  <si>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</si>
  <si>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</si>
  <si>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</si>
  <si>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</si>
  <si>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</si>
  <si>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</si>
  <si>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</si>
  <si>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</si>
  <si>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</si>
  <si>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</si>
  <si>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</si>
  <si>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</si>
  <si>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</si>
  <si>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</si>
  <si>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</si>
  <si>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</si>
  <si>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</si>
  <si>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</si>
  <si>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</si>
  <si>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</si>
  <si>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</si>
  <si>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</si>
  <si>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</si>
  <si>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</si>
  <si>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</si>
  <si>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</si>
  <si>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</si>
  <si>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</si>
  <si>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</si>
  <si>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</si>
  <si>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</si>
  <si>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</si>
  <si>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</si>
  <si>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</si>
  <si>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</si>
  <si>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</si>
  <si>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</si>
  <si>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</si>
  <si>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</si>
  <si>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</si>
  <si>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</si>
  <si>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</si>
  <si>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</si>
  <si>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</si>
  <si>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</si>
  <si>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</si>
  <si>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</si>
  <si>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</si>
  <si>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</si>
  <si>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</si>
  <si>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</si>
  <si>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</si>
  <si>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</si>
  <si>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</si>
  <si>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</si>
  <si>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</si>
  <si>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</si>
  <si>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</si>
  <si>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</si>
  <si>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</si>
  <si>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</si>
  <si>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</si>
  <si>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</si>
  <si>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</si>
  <si>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</si>
  <si>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</si>
  <si>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</si>
  <si>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</si>
  <si>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</si>
  <si>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</si>
  <si>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</si>
  <si>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</si>
  <si>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</si>
  <si>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</si>
  <si>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</si>
  <si>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</si>
  <si>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</si>
  <si>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</si>
  <si>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</si>
  <si>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</si>
  <si>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</si>
  <si>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</si>
  <si>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</si>
  <si>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</si>
  <si>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</si>
  <si>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</si>
  <si>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</si>
  <si>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</si>
  <si>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</si>
  <si>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</si>
  <si>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</si>
  <si>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</si>
  <si>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</si>
  <si>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</si>
  <si>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</si>
  <si>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</si>
  <si>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</si>
  <si>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</si>
  <si>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</si>
  <si>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</si>
  <si>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</si>
  <si>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</si>
  <si>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</si>
  <si>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</si>
  <si>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</si>
  <si>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</si>
  <si>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</si>
  <si>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</si>
  <si>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</si>
  <si>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</si>
  <si>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</si>
  <si>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</si>
  <si>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</si>
  <si>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</si>
  <si>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</si>
  <si>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</si>
  <si>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</si>
  <si>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</si>
  <si>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</si>
  <si>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</si>
  <si>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</si>
  <si>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</si>
  <si>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</si>
  <si>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</si>
  <si>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</si>
  <si>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</si>
  <si>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</si>
  <si>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</si>
  <si>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</si>
  <si>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</si>
  <si>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</si>
  <si>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</si>
  <si>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</si>
  <si>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</si>
  <si>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</si>
  <si>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</si>
  <si>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</si>
  <si>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</si>
  <si>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</si>
  <si>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</si>
  <si>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</si>
  <si>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</si>
  <si>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</si>
  <si>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</si>
  <si>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</si>
  <si>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</si>
  <si>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</si>
  <si>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</si>
  <si>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</si>
  <si>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</si>
  <si>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</si>
  <si>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</si>
  <si>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</si>
  <si>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</si>
  <si>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</si>
  <si>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</si>
  <si>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</si>
  <si>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</si>
  <si>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</si>
  <si>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</si>
  <si>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</si>
  <si>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</si>
  <si>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</si>
  <si>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</si>
  <si>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</si>
  <si>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</si>
  <si>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</si>
  <si>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</si>
  <si>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</si>
  <si>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</si>
  <si>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</si>
  <si>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</si>
  <si>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</si>
  <si>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</si>
  <si>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</si>
  <si>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</si>
  <si>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</si>
  <si>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</si>
  <si>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</si>
  <si>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</si>
  <si>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</si>
  <si>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</si>
  <si>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</si>
  <si>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</si>
  <si>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</si>
  <si>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</si>
  <si>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</si>
  <si>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</si>
  <si>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</si>
  <si>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</si>
  <si>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</si>
  <si>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</si>
  <si>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</si>
  <si>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</si>
  <si>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</si>
  <si>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</si>
  <si>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</si>
  <si>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</si>
  <si>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</si>
  <si>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</si>
  <si>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</si>
  <si>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</si>
  <si>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</si>
  <si>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</si>
  <si>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</si>
  <si>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</si>
  <si>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</si>
  <si>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</si>
  <si>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</si>
  <si>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</si>
  <si>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</si>
  <si>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</si>
  <si>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</si>
  <si>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</si>
  <si>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</si>
  <si>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</si>
  <si>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</si>
  <si>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</si>
  <si>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</si>
  <si>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</si>
  <si>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</si>
  <si>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</si>
  <si>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</si>
  <si>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</si>
  <si>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</si>
  <si>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</si>
  <si>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</si>
  <si>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</si>
  <si>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</si>
  <si>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</si>
  <si>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</si>
  <si>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</si>
  <si>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</si>
  <si>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</si>
  <si>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</si>
  <si>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</si>
  <si>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</si>
  <si>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</si>
  <si>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</si>
  <si>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</si>
  <si>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</si>
  <si>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</si>
  <si>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</si>
  <si>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</si>
  <si>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</si>
  <si>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</si>
  <si>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</si>
  <si>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</si>
  <si>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</si>
  <si>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</si>
  <si>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</si>
  <si>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</si>
  <si>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</si>
  <si>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</si>
  <si>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</si>
  <si>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</si>
  <si>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</si>
  <si>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</si>
  <si>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</si>
  <si>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</si>
  <si>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</si>
  <si>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</si>
  <si>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</si>
  <si>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</si>
  <si>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</si>
  <si>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</si>
  <si>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</si>
  <si>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</si>
  <si>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</si>
  <si>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</si>
  <si>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</si>
  <si>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</si>
  <si>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</si>
  <si>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</si>
  <si>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</si>
  <si>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</si>
  <si>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</si>
  <si>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</si>
  <si>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</si>
  <si>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</si>
  <si>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</si>
  <si>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</si>
  <si>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</si>
  <si>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</si>
  <si>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</si>
  <si>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</si>
  <si>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</si>
  <si>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</si>
  <si>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</si>
  <si>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</si>
  <si>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</si>
  <si>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</si>
  <si>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</si>
  <si>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</si>
  <si>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</si>
  <si>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</si>
  <si>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</si>
  <si>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</si>
  <si>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</si>
  <si>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</si>
  <si>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</si>
  <si>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</si>
  <si>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</si>
  <si>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</si>
  <si>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</si>
  <si>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</si>
  <si>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</si>
  <si>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</si>
  <si>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</si>
  <si>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</si>
  <si>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</si>
  <si>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</si>
  <si>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</si>
  <si>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</si>
  <si>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</si>
  <si>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</si>
  <si>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</si>
  <si>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</si>
  <si>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</si>
  <si>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</si>
  <si>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</si>
  <si>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</si>
  <si>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</si>
  <si>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</si>
  <si>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</si>
  <si>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</si>
  <si>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</si>
  <si>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</si>
  <si>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</si>
  <si>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</si>
  <si>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</si>
  <si>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</si>
  <si>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</si>
  <si>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</si>
  <si>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</si>
  <si>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</si>
  <si>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</si>
  <si>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</si>
  <si>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</si>
  <si>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</si>
  <si>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</si>
  <si>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</si>
  <si>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</si>
  <si>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</si>
  <si>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</si>
  <si>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</si>
  <si>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</si>
  <si>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</si>
  <si>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</si>
  <si>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</si>
  <si>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</si>
  <si>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</si>
  <si>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</si>
  <si>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</si>
  <si>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</si>
  <si>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</si>
  <si>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</si>
  <si>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</si>
  <si>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</si>
  <si>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</si>
  <si>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</si>
  <si>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</si>
  <si>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</si>
  <si>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</si>
  <si>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</si>
  <si>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</si>
  <si>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</si>
  <si>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</si>
  <si>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</si>
  <si>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</si>
  <si>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</si>
  <si>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</si>
  <si>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</si>
  <si>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</si>
  <si>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</si>
  <si>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</si>
  <si>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</si>
  <si>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</si>
  <si>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</si>
  <si>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</si>
  <si>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</si>
  <si>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</si>
  <si>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</si>
  <si>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</si>
  <si>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</si>
  <si>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</si>
  <si>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</si>
  <si>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</si>
  <si>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</si>
  <si>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</si>
  <si>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</si>
  <si>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</si>
  <si>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</si>
  <si>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</si>
  <si>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</si>
  <si>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</si>
  <si>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</si>
  <si>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</si>
  <si>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</si>
  <si>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</si>
  <si>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</si>
  <si>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</si>
  <si>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</si>
  <si>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</si>
  <si>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</si>
  <si>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</si>
  <si>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</si>
  <si>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</si>
  <si>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</si>
  <si>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</si>
  <si>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</si>
  <si>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</si>
  <si>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</si>
  <si>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</si>
  <si>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</si>
  <si>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</si>
  <si>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</si>
  <si>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</si>
  <si>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</si>
  <si>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</si>
  <si>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</si>
  <si>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</si>
  <si>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</si>
  <si>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</si>
  <si>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</si>
  <si>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</si>
  <si>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</si>
  <si>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</si>
  <si>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</si>
  <si>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</si>
  <si>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</si>
  <si>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</si>
  <si>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</si>
  <si>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</si>
  <si>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</si>
  <si>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</si>
  <si>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</si>
  <si>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</si>
  <si>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</si>
  <si>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</si>
  <si>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</si>
  <si>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</si>
  <si>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</si>
  <si>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</si>
  <si>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</si>
  <si>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</si>
  <si>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</si>
  <si>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</si>
  <si>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</si>
  <si>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</si>
  <si>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</si>
  <si>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</si>
  <si>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</si>
  <si>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</si>
  <si>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</si>
  <si>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</si>
  <si>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</si>
  <si>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</si>
  <si>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</si>
  <si>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</si>
  <si>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</si>
  <si>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</si>
  <si>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</si>
  <si>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</si>
  <si>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</si>
  <si>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</si>
  <si>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</si>
  <si>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</si>
  <si>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</si>
  <si>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</si>
  <si>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</si>
  <si>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</si>
  <si>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</si>
  <si>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</si>
  <si>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</si>
  <si>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</si>
  <si>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</si>
  <si>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</si>
  <si>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</si>
  <si>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</si>
  <si>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</si>
  <si>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</si>
  <si>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</si>
  <si>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</si>
  <si>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</si>
  <si>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</si>
  <si>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</si>
  <si>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</si>
  <si>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</si>
  <si>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</si>
  <si>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</si>
  <si>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</si>
  <si>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</si>
  <si>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</si>
  <si>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</si>
  <si>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</si>
  <si>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</si>
  <si>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</si>
  <si>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</si>
  <si>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</si>
  <si>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</si>
  <si>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</si>
  <si>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</si>
  <si>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</si>
  <si>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</si>
  <si>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</si>
  <si>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</si>
  <si>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</si>
  <si>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</si>
  <si>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</si>
  <si>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</si>
  <si>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</si>
  <si>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</si>
  <si>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</si>
  <si>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</si>
  <si>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</si>
  <si>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</si>
  <si>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</si>
  <si>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</si>
  <si>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</si>
  <si>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</si>
  <si>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</si>
  <si>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</si>
  <si>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</si>
  <si>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</si>
  <si>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</si>
  <si>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</si>
  <si>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</si>
  <si>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</si>
  <si>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</si>
  <si>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</si>
  <si>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</si>
  <si>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</si>
  <si>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</si>
  <si>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</si>
  <si>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</si>
  <si>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</si>
  <si>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</si>
  <si>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</si>
  <si>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</si>
  <si>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</si>
  <si>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</si>
  <si>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</si>
  <si>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</si>
  <si>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</si>
  <si>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</si>
  <si>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</si>
  <si>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</si>
  <si>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</si>
  <si>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</si>
  <si>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</si>
  <si>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</si>
  <si>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</si>
  <si>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</si>
  <si>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</si>
  <si>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</si>
  <si>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</si>
  <si>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</si>
  <si>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</si>
  <si>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</si>
  <si>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</si>
  <si>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</si>
  <si>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</si>
  <si>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</si>
  <si>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</si>
  <si>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</si>
  <si>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</si>
  <si>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</si>
  <si>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</si>
  <si>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</si>
  <si>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</si>
  <si>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</si>
  <si>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</si>
  <si>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</si>
  <si>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</si>
  <si>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</si>
  <si>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</si>
  <si>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</si>
  <si>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</si>
  <si>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</si>
  <si>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</si>
  <si>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</si>
  <si>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</si>
  <si>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</si>
  <si>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</si>
  <si>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</si>
  <si>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</si>
  <si>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</si>
  <si>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</si>
  <si>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</si>
  <si>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</si>
  <si>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</si>
  <si>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</si>
  <si>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</si>
  <si>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</si>
  <si>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</si>
  <si>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</si>
  <si>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</si>
  <si>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</si>
  <si>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</si>
  <si>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</si>
  <si>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</si>
  <si>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</si>
  <si>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</si>
  <si>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</si>
  <si>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</si>
  <si>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</si>
  <si>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</si>
  <si>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</si>
  <si>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</si>
  <si>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</si>
  <si>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</si>
  <si>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</si>
  <si>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</si>
  <si>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</si>
  <si>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</si>
  <si>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</si>
  <si>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</si>
  <si>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</si>
  <si>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</si>
  <si>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</si>
  <si>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</si>
  <si>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</si>
  <si>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</si>
  <si>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</si>
  <si>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</si>
  <si>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</si>
  <si>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</si>
  <si>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</si>
  <si>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</si>
  <si>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</si>
  <si>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</si>
  <si>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</si>
  <si>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</si>
  <si>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</si>
  <si>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</si>
  <si>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</si>
  <si>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</si>
  <si>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</si>
  <si>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</si>
  <si>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</si>
  <si>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</si>
  <si>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</si>
  <si>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</si>
  <si>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</si>
  <si>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</si>
  <si>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</si>
  <si>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</si>
  <si>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</si>
  <si>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</si>
  <si>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</si>
  <si>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</si>
  <si>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</si>
  <si>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</si>
  <si>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</si>
  <si>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</si>
  <si>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</si>
  <si>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</si>
  <si>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</si>
  <si>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</si>
  <si>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</si>
  <si>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</si>
  <si>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</si>
  <si>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</si>
  <si>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</si>
  <si>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</si>
  <si>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</si>
  <si>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</si>
  <si>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</si>
  <si>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</si>
  <si>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</si>
  <si>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</si>
  <si>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</si>
  <si>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</si>
  <si>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</si>
  <si>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</si>
  <si>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</si>
  <si>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</si>
  <si>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</si>
  <si>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</si>
  <si>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</si>
  <si>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</si>
  <si>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</si>
  <si>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</si>
  <si>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</si>
  <si>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</si>
  <si>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</si>
  <si>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</si>
  <si>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</si>
  <si>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</si>
  <si>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</si>
  <si>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</si>
  <si>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</si>
  <si>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</si>
  <si>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</si>
  <si>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</si>
  <si>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</si>
  <si>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</si>
  <si>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</si>
  <si>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</si>
  <si>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</si>
  <si>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</si>
  <si>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</si>
  <si>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</si>
  <si>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</si>
  <si>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</si>
  <si>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</si>
  <si>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</si>
  <si>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</si>
  <si>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</si>
  <si>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</si>
  <si>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</si>
  <si>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</si>
  <si>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</si>
  <si>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</si>
  <si>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</si>
  <si>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</si>
  <si>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</si>
  <si>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</si>
  <si>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</si>
  <si>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</si>
  <si>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</si>
  <si>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</si>
  <si>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</si>
  <si>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</si>
  <si>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</si>
  <si>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</si>
  <si>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</si>
  <si>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</si>
  <si>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</si>
  <si>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</si>
  <si>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</si>
  <si>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</si>
  <si>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</si>
  <si>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</si>
  <si>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</si>
  <si>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</si>
  <si>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</si>
  <si>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</si>
  <si>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</si>
  <si>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</si>
  <si>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</si>
  <si>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</si>
  <si>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</si>
  <si>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</si>
  <si>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</si>
  <si>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</si>
  <si>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</si>
  <si>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</si>
  <si>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</si>
  <si>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</si>
  <si>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</si>
  <si>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</si>
  <si>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</si>
  <si>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</si>
  <si>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</si>
  <si>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</si>
  <si>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</si>
  <si>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</si>
  <si>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</si>
  <si>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</si>
  <si>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</si>
  <si>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</si>
  <si>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</si>
  <si>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</si>
  <si>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</si>
  <si>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</si>
  <si>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</si>
  <si>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</si>
  <si>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</si>
  <si>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</si>
  <si>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</si>
  <si>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</si>
  <si>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</si>
  <si>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</si>
  <si>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</si>
  <si>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</si>
  <si>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</si>
  <si>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</si>
  <si>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</si>
  <si>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</si>
  <si>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</si>
  <si>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</si>
  <si>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</si>
  <si>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</si>
  <si>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</si>
  <si>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</si>
  <si>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</si>
  <si>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</si>
  <si>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</si>
  <si>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</si>
  <si>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</si>
  <si>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</si>
  <si>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</si>
  <si>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</si>
  <si>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</si>
  <si>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</si>
  <si>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</si>
  <si>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</si>
  <si>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</si>
  <si>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</si>
  <si>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</si>
  <si>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</si>
  <si>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</si>
  <si>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</si>
  <si>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</si>
  <si>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</si>
  <si>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</si>
  <si>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</si>
  <si>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</si>
  <si>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</si>
  <si>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</si>
  <si>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</si>
  <si>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</si>
  <si>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</si>
  <si>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</si>
  <si>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</si>
  <si>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</si>
  <si>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</si>
  <si>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</si>
  <si>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</si>
  <si>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</si>
  <si>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</si>
  <si>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</si>
  <si>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</si>
  <si>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</si>
  <si>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</si>
  <si>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</si>
  <si>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</si>
  <si>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</si>
  <si>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</si>
  <si>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</si>
  <si>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</si>
  <si>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</si>
  <si>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</si>
  <si>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</si>
  <si>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</si>
  <si>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</si>
  <si>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</si>
  <si>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</si>
  <si>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</si>
  <si>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</si>
  <si>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</si>
  <si>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</si>
  <si>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</si>
  <si>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</si>
  <si>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</si>
  <si>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</si>
  <si>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</si>
  <si>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</si>
  <si>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</si>
  <si>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</si>
  <si>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</si>
  <si>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</si>
  <si>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</si>
  <si>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</si>
  <si>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</si>
  <si>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</si>
  <si>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</si>
  <si>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</si>
  <si>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</si>
  <si>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</si>
  <si>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</si>
  <si>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</si>
  <si>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</si>
  <si>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</si>
  <si>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</si>
  <si>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</si>
  <si>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</si>
  <si>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</si>
  <si>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</si>
  <si>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</si>
  <si>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</si>
  <si>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</si>
  <si>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</si>
  <si>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</si>
  <si>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</si>
  <si>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</si>
  <si>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</si>
  <si>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</si>
  <si>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</si>
  <si>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</si>
  <si>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</si>
  <si>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</si>
  <si>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</si>
  <si>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</si>
  <si>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</si>
  <si>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</si>
  <si>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</si>
  <si>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</si>
  <si>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</si>
  <si>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</si>
  <si>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</si>
  <si>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</si>
  <si>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</si>
  <si>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</si>
  <si>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</si>
  <si>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</si>
  <si>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</si>
  <si>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</si>
  <si>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</si>
  <si>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</si>
  <si>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</si>
  <si>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</si>
  <si>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</si>
  <si>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</si>
  <si>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</si>
  <si>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</si>
  <si>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</si>
  <si>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</si>
  <si>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</si>
  <si>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</si>
  <si>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</si>
  <si>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</si>
  <si>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</si>
  <si>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</si>
  <si>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</si>
  <si>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</si>
  <si>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</si>
  <si>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</si>
  <si>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</si>
  <si>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</si>
  <si>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</si>
  <si>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</si>
  <si>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</si>
  <si>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</si>
  <si>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</si>
  <si>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</si>
  <si>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</si>
  <si>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</si>
  <si>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</si>
  <si>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</si>
  <si>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</si>
  <si>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</si>
  <si>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</si>
  <si>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</si>
  <si>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</si>
  <si>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</si>
  <si>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</si>
  <si>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</si>
  <si>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</si>
  <si>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</si>
  <si>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</si>
  <si>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</si>
  <si>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</si>
  <si>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</si>
  <si>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</si>
  <si>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</si>
  <si>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</si>
  <si>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</si>
  <si>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</si>
  <si>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</si>
  <si>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</si>
  <si>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</si>
  <si>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</si>
  <si>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</si>
  <si>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</si>
  <si>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</si>
  <si>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</si>
  <si>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</si>
  <si>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</si>
  <si>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</si>
  <si>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</si>
  <si>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</si>
  <si>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</si>
  <si>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</si>
  <si>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</si>
  <si>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</si>
  <si>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</si>
  <si>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</si>
  <si>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</si>
  <si>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</si>
  <si>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</si>
  <si>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</si>
  <si>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</si>
  <si>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</si>
  <si>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</si>
  <si>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</si>
  <si>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</si>
  <si>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</si>
  <si>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</si>
  <si>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</si>
  <si>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</si>
  <si>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</si>
  <si>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</si>
  <si>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</si>
  <si>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</si>
  <si>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</si>
  <si>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</si>
  <si>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</si>
  <si>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</si>
  <si>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</si>
  <si>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</si>
  <si>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</si>
  <si>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</si>
  <si>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</si>
  <si>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</si>
  <si>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</si>
  <si>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</si>
  <si>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</si>
  <si>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</si>
  <si>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</si>
  <si>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</si>
  <si>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</si>
  <si>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</si>
  <si>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</si>
  <si>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</si>
  <si>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</si>
  <si>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</si>
  <si>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</si>
  <si>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</si>
  <si>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</si>
  <si>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</si>
  <si>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</si>
  <si>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</si>
  <si>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</si>
  <si>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</si>
  <si>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</si>
  <si>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</si>
  <si>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</si>
  <si>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</si>
  <si>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</si>
  <si>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</si>
  <si>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</si>
  <si>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</si>
  <si>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</si>
  <si>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</si>
  <si>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</si>
  <si>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</si>
  <si>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</si>
  <si>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</si>
  <si>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</si>
  <si>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</si>
  <si>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</si>
  <si>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</si>
  <si>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</si>
  <si>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</si>
  <si>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</si>
  <si>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</si>
  <si>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</si>
  <si>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</si>
  <si>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</si>
  <si>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</si>
  <si>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</si>
  <si>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</si>
  <si>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</si>
  <si>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</si>
  <si>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</si>
  <si>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</si>
  <si>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</si>
  <si>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</si>
  <si>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</si>
  <si>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</si>
  <si>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</si>
  <si>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</si>
  <si>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</si>
  <si>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</si>
  <si>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</si>
  <si>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</si>
  <si>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</si>
  <si>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</si>
  <si>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</si>
  <si>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</si>
  <si>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</si>
  <si>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</si>
  <si>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</si>
  <si>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</si>
  <si>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</si>
  <si>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</si>
  <si>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</si>
  <si>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</si>
  <si>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</si>
  <si>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</si>
  <si>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</si>
  <si>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</si>
  <si>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</si>
  <si>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</si>
  <si>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</si>
  <si>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</si>
  <si>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</si>
  <si>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</si>
  <si>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</si>
  <si>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</si>
  <si>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</si>
  <si>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</si>
  <si>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</si>
  <si>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</si>
  <si>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</si>
  <si>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</si>
  <si>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</si>
  <si>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</si>
  <si>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</si>
  <si>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</si>
  <si>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</si>
  <si>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</si>
  <si>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</si>
  <si>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</si>
  <si>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</si>
  <si>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</si>
  <si>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</si>
  <si>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</si>
  <si>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</si>
  <si>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</si>
  <si>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</si>
  <si>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</si>
  <si>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</si>
  <si>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</si>
  <si>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</si>
  <si>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</si>
  <si>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</si>
  <si>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</si>
  <si>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</si>
  <si>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</si>
  <si>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</si>
  <si>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</si>
  <si>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</si>
  <si>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</si>
  <si>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</si>
  <si>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</si>
  <si>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</si>
  <si>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</si>
  <si>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</si>
  <si>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</si>
  <si>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</si>
  <si>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</si>
  <si>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</si>
  <si>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</si>
  <si>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</si>
  <si>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</si>
  <si>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</si>
  <si>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</si>
  <si>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</si>
  <si>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</si>
  <si>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</si>
  <si>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</si>
  <si>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</si>
  <si>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</si>
  <si>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</si>
  <si>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</si>
  <si>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</si>
  <si>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</si>
  <si>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</si>
  <si>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</si>
  <si>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</si>
  <si>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</si>
  <si>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</si>
  <si>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</si>
  <si>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</si>
  <si>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</si>
  <si>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</si>
  <si>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</si>
  <si>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</si>
  <si>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</si>
  <si>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</si>
  <si>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</si>
  <si>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</si>
  <si>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</si>
  <si>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</si>
  <si>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</si>
  <si>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</si>
  <si>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</si>
  <si>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</si>
  <si>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</si>
  <si>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</si>
  <si>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</si>
  <si>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</si>
  <si>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</si>
  <si>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</si>
  <si>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</si>
  <si>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</si>
  <si>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</si>
  <si>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</si>
  <si>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</si>
  <si>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</si>
  <si>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</si>
  <si>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</si>
  <si>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</si>
  <si>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</si>
  <si>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</si>
  <si>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</si>
  <si>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</si>
  <si>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</si>
  <si>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</si>
  <si>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</si>
  <si>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</si>
  <si>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</si>
  <si>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</si>
  <si>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</si>
  <si>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</si>
  <si>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</si>
  <si>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</si>
  <si>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</si>
  <si>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</si>
  <si>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</si>
  <si>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</si>
  <si>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</si>
  <si>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</si>
  <si>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</si>
  <si>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</si>
  <si>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</si>
  <si>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</si>
  <si>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</si>
  <si>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</si>
  <si>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</si>
  <si>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</si>
  <si>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</si>
  <si>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</si>
  <si>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</si>
  <si>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</si>
  <si>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</si>
  <si>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</si>
  <si>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</si>
  <si>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</si>
  <si>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</si>
  <si>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</si>
  <si>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</si>
  <si>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</si>
  <si>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</si>
  <si>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</si>
  <si>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</si>
  <si>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</si>
  <si>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</si>
  <si>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</si>
  <si>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</si>
  <si>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</si>
  <si>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</si>
  <si>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</si>
  <si>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</si>
  <si>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</si>
  <si>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</si>
  <si>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</si>
  <si>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</si>
  <si>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</si>
  <si>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</si>
  <si>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</si>
  <si>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</si>
  <si>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</si>
  <si>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</si>
  <si>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</si>
  <si>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</si>
  <si>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</si>
  <si>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</si>
  <si>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</si>
  <si>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</si>
  <si>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</si>
  <si>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</si>
  <si>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</si>
  <si>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</si>
  <si>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</si>
  <si>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</si>
  <si>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</si>
  <si>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</si>
  <si>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</si>
  <si>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</si>
  <si>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</si>
  <si>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</si>
  <si>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</si>
  <si>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</si>
  <si>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</si>
  <si>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</si>
  <si>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</si>
  <si>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</si>
  <si>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</si>
  <si>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</si>
  <si>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</si>
  <si>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</si>
  <si>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</si>
  <si>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</si>
  <si>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</si>
  <si>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</si>
  <si>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</si>
  <si>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</si>
  <si>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</si>
  <si>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</si>
  <si>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</si>
  <si>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</si>
  <si>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</si>
  <si>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</si>
  <si>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</si>
  <si>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</si>
  <si>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</si>
  <si>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</si>
  <si>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</si>
  <si>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</si>
  <si>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</si>
  <si>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</si>
  <si>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</si>
  <si>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</si>
  <si>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</si>
  <si>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</si>
  <si>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</si>
  <si>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</si>
  <si>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</si>
  <si>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</si>
  <si>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</si>
  <si>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</si>
  <si>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</si>
  <si>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</si>
  <si>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</si>
  <si>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</si>
  <si>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</si>
  <si>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</si>
  <si>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</si>
  <si>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</si>
  <si>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</si>
  <si>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</si>
  <si>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</si>
  <si>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</si>
  <si>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</si>
  <si>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</si>
  <si>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</si>
  <si>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</si>
  <si>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</si>
  <si>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</si>
  <si>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</si>
  <si>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</si>
  <si>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</si>
  <si>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</si>
  <si>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</si>
  <si>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</si>
  <si>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</si>
  <si>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</si>
  <si>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</si>
  <si>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</si>
  <si>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</si>
  <si>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</si>
  <si>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</si>
  <si>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</si>
  <si>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</si>
  <si>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</si>
  <si>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</si>
  <si>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</si>
  <si>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</si>
  <si>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</si>
  <si>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</si>
  <si>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</si>
  <si>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</si>
  <si>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</si>
  <si>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</si>
  <si>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</si>
  <si>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</si>
  <si>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</si>
  <si>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</si>
  <si>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</si>
  <si>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</si>
  <si>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</si>
  <si>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</si>
  <si>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</si>
  <si>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</si>
  <si>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</si>
  <si>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</si>
  <si>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</si>
  <si>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</si>
  <si>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</si>
  <si>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</si>
  <si>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</si>
  <si>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</si>
  <si>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</si>
  <si>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</si>
  <si>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</si>
  <si>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</si>
  <si>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</si>
  <si>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</si>
  <si>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</si>
  <si>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</si>
  <si>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</si>
  <si>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</si>
  <si>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</si>
  <si>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</si>
  <si>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</si>
  <si>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</si>
  <si>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</si>
  <si>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</si>
  <si>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</si>
  <si>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</si>
  <si>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</si>
  <si>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</si>
  <si>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</si>
  <si>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</si>
  <si>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</si>
  <si>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</si>
  <si>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</si>
  <si>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</si>
  <si>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</si>
  <si>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</si>
  <si>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</si>
  <si>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</si>
  <si>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</si>
  <si>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</si>
  <si>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</si>
  <si>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</si>
  <si>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</si>
  <si>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</si>
  <si>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</si>
  <si>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</si>
  <si>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</si>
  <si>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</si>
  <si>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</si>
  <si>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</si>
  <si>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</si>
  <si>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</si>
  <si>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</si>
  <si>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</si>
  <si>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</si>
  <si>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</si>
  <si>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</si>
  <si>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</si>
  <si>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</si>
  <si>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</si>
  <si>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</si>
  <si>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</si>
  <si>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</si>
  <si>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</si>
  <si>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</si>
  <si>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</si>
  <si>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</si>
  <si>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</si>
  <si>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</si>
  <si>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</si>
  <si>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</si>
  <si>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</si>
  <si>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</si>
  <si>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</si>
  <si>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</si>
  <si>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</si>
  <si>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</si>
  <si>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</si>
  <si>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</si>
  <si>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</si>
  <si>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</si>
  <si>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</si>
  <si>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</si>
  <si>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</si>
  <si>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</si>
  <si>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</si>
  <si>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</si>
  <si>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</si>
  <si>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</si>
  <si>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</si>
  <si>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</si>
  <si>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</si>
  <si>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</si>
  <si>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</si>
  <si>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</si>
  <si>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</si>
  <si>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</si>
  <si>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</si>
  <si>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</si>
  <si>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</si>
  <si>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</si>
  <si>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</si>
  <si>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</si>
  <si>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</si>
  <si>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</si>
  <si>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</si>
  <si>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</si>
  <si>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</si>
  <si>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</si>
  <si>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</si>
  <si>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</si>
  <si>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</si>
  <si>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</si>
  <si>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</si>
  <si>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</si>
  <si>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</si>
  <si>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</si>
  <si>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</si>
  <si>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</si>
  <si>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</si>
  <si>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</si>
  <si>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</si>
  <si>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</si>
  <si>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</si>
  <si>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</si>
  <si>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</si>
  <si>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</si>
  <si>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</si>
  <si>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</si>
  <si>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</si>
  <si>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</si>
  <si>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</si>
  <si>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</si>
  <si>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</si>
  <si>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</si>
  <si>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</si>
  <si>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</si>
  <si>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</si>
  <si>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</si>
  <si>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</si>
  <si>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</si>
  <si>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</si>
  <si>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</si>
  <si>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</si>
  <si>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</si>
  <si>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</si>
  <si>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</si>
  <si>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</si>
  <si>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</si>
  <si>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</si>
  <si>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</si>
  <si>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</si>
  <si>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</si>
  <si>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</si>
  <si>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</si>
  <si>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</si>
  <si>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</si>
  <si>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</si>
  <si>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</si>
  <si>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</si>
  <si>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</si>
  <si>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</si>
  <si>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</si>
  <si>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</si>
  <si>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</si>
  <si>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</si>
  <si>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</si>
  <si>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</si>
  <si>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</si>
  <si>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</si>
  <si>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</si>
  <si>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</si>
  <si>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</si>
  <si>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</si>
  <si>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</si>
  <si>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</si>
  <si>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</si>
  <si>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</si>
  <si>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</si>
  <si>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</si>
  <si>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</si>
  <si>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</si>
  <si>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</si>
  <si>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</si>
  <si>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</si>
  <si>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</si>
  <si>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</si>
  <si>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</si>
  <si>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</si>
  <si>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</si>
  <si>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</si>
  <si>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</si>
  <si>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</si>
  <si>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</si>
  <si>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</si>
  <si>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</si>
  <si>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</si>
  <si>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</si>
  <si>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</si>
  <si>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</si>
  <si>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</si>
  <si>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</si>
  <si>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</si>
  <si>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</si>
  <si>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</si>
  <si>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</si>
  <si>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</si>
  <si>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</si>
  <si>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</si>
  <si>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</si>
  <si>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</si>
  <si>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</si>
  <si>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</si>
  <si>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</si>
  <si>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</si>
  <si>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</si>
  <si>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</si>
  <si>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</si>
  <si>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</si>
  <si>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</si>
  <si>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</si>
  <si>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</si>
  <si>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</si>
  <si>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</si>
  <si>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</si>
  <si>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</si>
  <si>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</si>
  <si>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</si>
  <si>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</si>
  <si>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</si>
  <si>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</si>
  <si>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</si>
  <si>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</si>
  <si>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</si>
  <si>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</si>
  <si>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</si>
  <si>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</si>
  <si>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</si>
  <si>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</si>
  <si>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</si>
  <si>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</si>
  <si>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</si>
  <si>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</si>
  <si>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</si>
  <si>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</si>
  <si>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</si>
  <si>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</si>
  <si>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</si>
  <si>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</si>
  <si>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</si>
  <si>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</si>
  <si>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</si>
  <si>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</si>
  <si>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</si>
  <si>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</si>
  <si>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</si>
  <si>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</si>
  <si>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</si>
  <si>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</si>
  <si>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</si>
  <si>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</si>
  <si>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</si>
  <si>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</si>
  <si>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</si>
  <si>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</si>
  <si>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</si>
  <si>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</si>
  <si>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</si>
  <si>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</si>
  <si>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</si>
  <si>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</si>
  <si>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</si>
  <si>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</si>
  <si>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</si>
  <si>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</si>
  <si>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</si>
  <si>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</si>
  <si>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</si>
  <si>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</si>
  <si>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</si>
  <si>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</si>
  <si>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</si>
  <si>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</si>
  <si>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</si>
  <si>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</si>
  <si>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</si>
  <si>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</si>
  <si>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</si>
  <si>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</si>
  <si>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</si>
  <si>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</si>
  <si>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</si>
  <si>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</si>
  <si>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</si>
  <si>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</si>
  <si>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</si>
  <si>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</si>
  <si>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</si>
  <si>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</si>
  <si>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</si>
  <si>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</si>
  <si>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</si>
  <si>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</si>
  <si>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</si>
  <si>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</si>
  <si>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</si>
  <si>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</si>
  <si>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</si>
  <si>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</si>
  <si>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</si>
  <si>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</si>
  <si>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</si>
  <si>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</si>
  <si>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</si>
  <si>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</si>
  <si>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</si>
  <si>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</si>
  <si>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</si>
  <si>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</si>
  <si>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</si>
  <si>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</si>
  <si>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</si>
  <si>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</si>
  <si>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</si>
  <si>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</si>
  <si>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</si>
  <si>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</si>
  <si>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</si>
  <si>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</si>
  <si>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</si>
  <si>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</si>
  <si>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</si>
  <si>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</si>
  <si>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</si>
  <si>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</si>
  <si>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</si>
  <si>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</si>
  <si>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</si>
  <si>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</si>
  <si>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</si>
  <si>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</si>
  <si>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</si>
  <si>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</si>
  <si>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</si>
  <si>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</si>
  <si>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</si>
  <si>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</si>
  <si>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</si>
  <si>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</si>
  <si>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</si>
  <si>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</si>
  <si>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</si>
  <si>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</si>
  <si>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</si>
  <si>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</si>
  <si>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</si>
  <si>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</si>
  <si>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</si>
  <si>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</si>
  <si>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</si>
  <si>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</si>
  <si>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</si>
  <si>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</si>
  <si>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</si>
  <si>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</si>
  <si>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</si>
  <si>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</si>
  <si>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</si>
  <si>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</si>
  <si>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</si>
  <si>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</si>
  <si>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</si>
  <si>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</si>
  <si>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</si>
  <si>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</si>
  <si>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</si>
  <si>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</si>
  <si>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</si>
  <si>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</si>
  <si>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</si>
  <si>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</si>
  <si>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</si>
  <si>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</si>
  <si>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</si>
  <si>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</si>
  <si>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</si>
  <si>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</si>
  <si>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</si>
  <si>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</si>
  <si>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</si>
  <si>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</si>
  <si>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</si>
  <si>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</si>
  <si>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</si>
  <si>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</si>
  <si>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</si>
  <si>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</si>
  <si>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</si>
  <si>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</si>
  <si>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</si>
  <si>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</si>
  <si>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</si>
  <si>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</si>
  <si>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</si>
  <si>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</si>
  <si>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</si>
  <si>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</si>
  <si>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</si>
  <si>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</si>
  <si>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</si>
  <si>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</si>
  <si>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</si>
  <si>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</si>
  <si>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</si>
  <si>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</si>
  <si>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</si>
  <si>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</si>
  <si>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</si>
  <si>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</si>
  <si>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</si>
  <si>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</si>
  <si>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</si>
  <si>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</si>
  <si>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</si>
  <si>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</si>
  <si>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</si>
  <si>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</si>
  <si>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</si>
  <si>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</si>
  <si>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</si>
  <si>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</si>
  <si>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</si>
  <si>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</si>
  <si>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</si>
  <si>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</si>
  <si>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</si>
  <si>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</si>
  <si>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</si>
  <si>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</si>
  <si>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</si>
  <si>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</si>
  <si>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</si>
  <si>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</si>
  <si>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</si>
  <si>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</si>
  <si>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</si>
  <si>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</si>
  <si>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</si>
  <si>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</si>
  <si>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</si>
  <si>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</si>
  <si>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</si>
  <si>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</si>
  <si>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</si>
  <si>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</si>
  <si>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</si>
  <si>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</si>
  <si>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</si>
  <si>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</si>
  <si>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</si>
  <si>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</si>
  <si>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</si>
  <si>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</si>
  <si>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</si>
  <si>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</si>
  <si>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</si>
  <si>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</si>
  <si>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</si>
  <si>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</si>
  <si>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</si>
  <si>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</si>
  <si>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</si>
  <si>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</si>
  <si>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</si>
  <si>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</si>
  <si>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</si>
  <si>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</si>
  <si>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</si>
  <si>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</si>
  <si>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</si>
  <si>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</si>
  <si>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</si>
  <si>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</si>
  <si>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</si>
  <si>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</si>
  <si>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</si>
  <si>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</si>
  <si>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</si>
  <si>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</si>
  <si>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</si>
  <si>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</si>
  <si>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</si>
  <si>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</si>
  <si>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</si>
  <si>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</si>
  <si>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</si>
  <si>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</si>
  <si>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</si>
  <si>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</si>
  <si>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</si>
  <si>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</si>
  <si>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</si>
  <si>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</si>
  <si>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</si>
  <si>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</si>
  <si>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</si>
  <si>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</si>
  <si>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</si>
  <si>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</si>
  <si>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</si>
  <si>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</si>
  <si>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</si>
  <si>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</si>
  <si>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</si>
  <si>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</si>
  <si>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</si>
  <si>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</si>
  <si>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</si>
  <si>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</si>
  <si>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</si>
  <si>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</si>
  <si>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</si>
  <si>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</si>
  <si>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</si>
  <si>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</si>
  <si>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</si>
  <si>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</si>
  <si>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</si>
  <si>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</si>
  <si>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</si>
  <si>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</si>
  <si>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</si>
  <si>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</si>
  <si>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</si>
  <si>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</si>
  <si>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</si>
  <si>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</si>
  <si>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</si>
  <si>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</si>
  <si>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</si>
  <si>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</si>
  <si>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</si>
  <si>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</si>
  <si>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</si>
  <si>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</si>
  <si>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</si>
  <si>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</si>
  <si>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</si>
  <si>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</si>
  <si>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</si>
  <si>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</si>
  <si>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</si>
  <si>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</si>
  <si>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</si>
  <si>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</si>
  <si>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</si>
  <si>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</si>
  <si>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</si>
  <si>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</si>
  <si>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</si>
  <si>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</si>
  <si>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</si>
  <si>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</si>
  <si>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</si>
  <si>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</si>
  <si>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</si>
  <si>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</si>
  <si>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</si>
  <si>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</si>
  <si>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</si>
  <si>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</si>
  <si>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</si>
  <si>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</si>
  <si>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</si>
  <si>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</si>
  <si>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</si>
  <si>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</si>
  <si>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</si>
  <si>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</si>
  <si>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</si>
  <si>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</si>
  <si>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</si>
  <si>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</si>
  <si>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</si>
  <si>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</si>
  <si>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</si>
  <si>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</si>
  <si>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</si>
  <si>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</si>
  <si>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</si>
  <si>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</si>
  <si>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</si>
  <si>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</si>
  <si>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</si>
  <si>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</si>
  <si>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</si>
  <si>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</si>
  <si>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</si>
  <si>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</si>
  <si>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</si>
  <si>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</si>
  <si>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</si>
  <si>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</si>
  <si>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</si>
  <si>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</si>
  <si>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</si>
  <si>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</si>
  <si>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</si>
  <si>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</si>
  <si>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</si>
  <si>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</si>
  <si>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</si>
  <si>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</si>
  <si>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</si>
  <si>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</si>
  <si>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</si>
  <si>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</si>
  <si>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</si>
  <si>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</si>
  <si>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</si>
  <si>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</si>
  <si>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</si>
  <si>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</si>
  <si>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</si>
  <si>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</si>
  <si>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</si>
  <si>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</si>
  <si>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</si>
  <si>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</si>
  <si>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</si>
  <si>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</si>
  <si>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</si>
  <si>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</si>
  <si>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</si>
  <si>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</si>
  <si>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</si>
  <si>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</si>
  <si>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</si>
  <si>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</si>
  <si>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</si>
  <si>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</si>
  <si>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</si>
  <si>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</si>
  <si>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</si>
  <si>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</si>
  <si>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</si>
  <si>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</si>
  <si>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</si>
  <si>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</si>
  <si>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</si>
  <si>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</si>
  <si>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</si>
  <si>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</si>
  <si>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</si>
  <si>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</si>
  <si>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</si>
  <si>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</si>
  <si>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</si>
  <si>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</si>
  <si>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</si>
  <si>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</si>
  <si>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</si>
  <si>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</si>
  <si>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</si>
  <si>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</si>
  <si>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</si>
  <si>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</si>
  <si>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</si>
  <si>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</si>
  <si>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</si>
  <si>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</si>
  <si>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</si>
  <si>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</si>
  <si>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</si>
  <si>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</si>
  <si>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</si>
  <si>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</si>
  <si>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</si>
  <si>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</si>
  <si>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</si>
  <si>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</si>
  <si>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</si>
  <si>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</si>
  <si>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</si>
  <si>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</si>
  <si>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</si>
  <si>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</si>
  <si>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</si>
  <si>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</si>
  <si>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</si>
  <si>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</si>
  <si>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</si>
  <si>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</si>
  <si>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</si>
  <si>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</si>
  <si>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</si>
  <si>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</si>
  <si>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</si>
  <si>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</si>
  <si>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</si>
  <si>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</si>
  <si>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</si>
  <si>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</si>
  <si>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</si>
  <si>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</si>
  <si>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</si>
  <si>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</si>
  <si>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</si>
  <si>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</si>
  <si>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</si>
  <si>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</si>
  <si>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</si>
  <si>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</si>
  <si>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</si>
  <si>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</si>
  <si>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</si>
  <si>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</si>
  <si>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</si>
  <si>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</si>
  <si>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</si>
  <si>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</si>
  <si>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</si>
  <si>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</si>
  <si>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</si>
  <si>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</si>
  <si>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</si>
  <si>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</si>
  <si>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</si>
  <si>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</si>
  <si>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</si>
  <si>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</si>
  <si>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</si>
  <si>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</si>
  <si>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</si>
  <si>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</si>
  <si>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</si>
  <si>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</si>
  <si>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</si>
  <si>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</si>
  <si>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</si>
  <si>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</si>
  <si>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</si>
  <si>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</si>
  <si>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</si>
  <si>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</si>
  <si>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</si>
  <si>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</si>
  <si>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</si>
  <si>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</si>
  <si>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</si>
  <si>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</si>
  <si>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</si>
  <si>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</si>
  <si>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</si>
  <si>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</si>
  <si>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</si>
  <si>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</si>
  <si>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</si>
  <si>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</si>
  <si>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</si>
  <si>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</si>
  <si>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</si>
  <si>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</si>
  <si>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</si>
  <si>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</si>
  <si>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</si>
  <si>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</si>
  <si>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</si>
  <si>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</si>
  <si>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</si>
  <si>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</si>
  <si>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</si>
  <si>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</si>
  <si>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</si>
  <si>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</si>
  <si>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</si>
  <si>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</si>
  <si>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</si>
  <si>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</si>
  <si>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</si>
  <si>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</si>
  <si>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</si>
  <si>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</si>
  <si>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</si>
  <si>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</si>
  <si>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</si>
  <si>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</si>
  <si>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</si>
  <si>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</si>
  <si>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</si>
  <si>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</si>
  <si>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</si>
  <si>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</si>
  <si>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</si>
  <si>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</si>
  <si>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</si>
  <si>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</si>
  <si>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</si>
  <si>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</si>
  <si>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</si>
  <si>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</si>
  <si>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</si>
  <si>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</si>
  <si>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</si>
  <si>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</si>
  <si>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</si>
  <si>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</si>
  <si>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</si>
  <si>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</si>
  <si>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</si>
  <si>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</si>
  <si>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</si>
  <si>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</si>
  <si>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</si>
  <si>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</si>
  <si>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</si>
  <si>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</si>
  <si>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</si>
  <si>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</si>
  <si>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</si>
  <si>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</si>
  <si>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</si>
  <si>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</si>
  <si>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</si>
  <si>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</si>
  <si>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</si>
  <si>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</si>
  <si>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</si>
  <si>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</si>
  <si>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</si>
  <si>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</si>
  <si>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</si>
  <si>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</si>
  <si>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</si>
  <si>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</si>
  <si>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</si>
  <si>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</si>
  <si>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</si>
  <si>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</si>
  <si>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</si>
  <si>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</si>
  <si>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</si>
  <si>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</si>
  <si>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</si>
  <si>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</si>
  <si>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</si>
  <si>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</si>
  <si>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</si>
  <si>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</si>
  <si>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</si>
  <si>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</si>
  <si>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</si>
  <si>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</si>
  <si>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</si>
  <si>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</si>
  <si>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</si>
  <si>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</si>
  <si>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</si>
  <si>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</si>
  <si>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</si>
  <si>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</si>
  <si>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</si>
  <si>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</si>
  <si>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</si>
  <si>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</si>
  <si>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</si>
  <si>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</si>
  <si>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</si>
  <si>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</si>
  <si>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</si>
  <si>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</si>
  <si>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</si>
  <si>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</si>
  <si>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</si>
  <si>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</si>
  <si>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</si>
  <si>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</si>
  <si>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</si>
  <si>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</si>
  <si>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</si>
  <si>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</si>
  <si>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</si>
  <si>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</si>
  <si>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</si>
  <si>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</si>
  <si>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</si>
  <si>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</si>
  <si>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</si>
  <si>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</si>
  <si>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</si>
  <si>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</si>
  <si>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</si>
  <si>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</si>
  <si>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</si>
  <si>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</si>
  <si>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</si>
  <si>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</si>
  <si>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</si>
  <si>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</si>
  <si>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</si>
  <si>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</si>
  <si>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</si>
  <si>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</si>
  <si>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</si>
  <si>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</si>
  <si>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</si>
  <si>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</si>
  <si>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</si>
  <si>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</si>
  <si>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</si>
  <si>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</si>
  <si>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</si>
  <si>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</si>
  <si>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</si>
  <si>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</si>
  <si>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</si>
  <si>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</si>
  <si>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</si>
  <si>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</si>
  <si>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</si>
  <si>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</si>
  <si>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</si>
  <si>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</si>
  <si>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</si>
  <si>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</si>
  <si>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</si>
  <si>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</si>
  <si>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</si>
  <si>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</si>
  <si>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</si>
  <si>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</si>
  <si>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</si>
  <si>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</si>
  <si>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</si>
  <si>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</si>
  <si>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</si>
  <si>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</si>
  <si>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</si>
  <si>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</si>
  <si>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</si>
  <si>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</si>
  <si>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</si>
  <si>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</si>
  <si>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</si>
  <si>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</si>
  <si>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</si>
  <si>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</si>
  <si>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</si>
  <si>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</si>
  <si>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</si>
  <si>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</si>
  <si>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</si>
  <si>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</si>
  <si>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</si>
  <si>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</si>
  <si>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</si>
  <si>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</si>
  <si>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</si>
  <si>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</si>
  <si>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</si>
  <si>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</si>
  <si>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</si>
  <si>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</si>
  <si>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</si>
  <si>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</si>
  <si>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</si>
  <si>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</si>
  <si>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</si>
  <si>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</si>
  <si>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</si>
  <si>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</si>
  <si>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</si>
  <si>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</si>
  <si>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</si>
  <si>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</si>
  <si>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</si>
  <si>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</si>
  <si>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</si>
  <si>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</si>
  <si>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</si>
  <si>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</si>
  <si>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</si>
  <si>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</si>
  <si>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</si>
  <si>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</si>
  <si>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</si>
  <si>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</si>
  <si>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</si>
  <si>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</si>
  <si>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</si>
  <si>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</si>
  <si>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</si>
  <si>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</si>
  <si>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</si>
  <si>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</si>
  <si>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</si>
  <si>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</si>
  <si>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</si>
  <si>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</si>
  <si>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</si>
  <si>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</si>
  <si>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</si>
  <si>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</si>
  <si>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</si>
  <si>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</si>
  <si>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</si>
  <si>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</si>
  <si>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</si>
  <si>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</si>
  <si>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</si>
  <si>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</si>
  <si>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</si>
  <si>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</si>
  <si>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</si>
  <si>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</si>
  <si>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</si>
  <si>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</si>
  <si>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</si>
  <si>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</si>
  <si>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</si>
  <si>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</si>
  <si>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</si>
  <si>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</si>
  <si>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</si>
  <si>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</si>
  <si>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</si>
  <si>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</si>
  <si>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</si>
  <si>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</si>
  <si>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</si>
  <si>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</si>
  <si>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</si>
  <si>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</si>
  <si>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</si>
  <si>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</si>
  <si>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</si>
  <si>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</si>
  <si>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</si>
  <si>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</si>
  <si>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</si>
  <si>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</si>
  <si>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</si>
  <si>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</si>
  <si>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</si>
  <si>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</si>
  <si>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</si>
  <si>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</si>
  <si>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</si>
  <si>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</si>
  <si>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</si>
  <si>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</si>
  <si>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</si>
  <si>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</si>
  <si>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</si>
  <si>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</si>
  <si>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</si>
  <si>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</si>
  <si>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</si>
  <si>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</si>
  <si>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</si>
  <si>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</si>
  <si>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</si>
  <si>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</si>
  <si>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</si>
  <si>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</si>
  <si>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</si>
  <si>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</si>
  <si>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</si>
  <si>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</si>
  <si>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</si>
  <si>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</si>
  <si>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</si>
  <si>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</si>
  <si>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</si>
  <si>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</si>
  <si>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</si>
  <si>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</si>
  <si>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</si>
  <si>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</si>
  <si>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</si>
  <si>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</si>
  <si>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</si>
  <si>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</si>
  <si>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</si>
  <si>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</si>
  <si>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</si>
  <si>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</si>
  <si>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</si>
  <si>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</si>
  <si>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</si>
  <si>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</si>
  <si>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</si>
  <si>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</si>
  <si>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</si>
  <si>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</si>
  <si>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</si>
  <si>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</si>
  <si>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</si>
  <si>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</si>
  <si>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</si>
  <si>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</si>
  <si>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</si>
  <si>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</si>
  <si>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</si>
  <si>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</si>
  <si>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</si>
  <si>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</si>
  <si>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</si>
  <si>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</si>
  <si>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</si>
  <si>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</si>
  <si>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</si>
  <si>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</si>
  <si>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</si>
  <si>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</si>
  <si>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</si>
  <si>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</si>
  <si>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</si>
  <si>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</si>
  <si>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</si>
  <si>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</si>
  <si>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</si>
  <si>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</si>
  <si>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</si>
  <si>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</si>
  <si>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</si>
  <si>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</si>
  <si>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</si>
  <si>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</si>
  <si>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</si>
  <si>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</si>
  <si>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</si>
  <si>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</si>
  <si>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</si>
  <si>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</si>
  <si>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</si>
  <si>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</si>
  <si>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</si>
  <si>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</si>
  <si>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</si>
  <si>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</si>
  <si>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</si>
  <si>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</si>
  <si>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</si>
  <si>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</si>
  <si>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</si>
  <si>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</si>
  <si>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</si>
  <si>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</si>
  <si>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</si>
  <si>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</si>
  <si>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</si>
  <si>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</si>
  <si>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</si>
  <si>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</si>
  <si>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</si>
  <si>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</si>
  <si>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</si>
  <si>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</si>
  <si>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</si>
  <si>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</si>
  <si>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</si>
  <si>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</si>
  <si>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</si>
  <si>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</si>
  <si>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</si>
  <si>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</si>
  <si>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</si>
  <si>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</si>
  <si>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</si>
  <si>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</si>
  <si>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</si>
  <si>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</si>
  <si>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</si>
  <si>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</si>
  <si>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</si>
  <si>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</si>
  <si>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</si>
  <si>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</si>
  <si>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</si>
  <si>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</si>
  <si>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</si>
  <si>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</si>
  <si>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</si>
  <si>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</si>
  <si>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</si>
  <si>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</si>
  <si>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</si>
  <si>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</si>
  <si>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</si>
  <si>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</si>
  <si>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</si>
  <si>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</si>
  <si>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</si>
  <si>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</si>
  <si>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</si>
  <si>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</si>
  <si>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</si>
  <si>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</si>
  <si>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</si>
  <si>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</si>
  <si>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</si>
  <si>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</si>
  <si>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</si>
  <si>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</si>
  <si>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</si>
  <si>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</si>
  <si>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</si>
  <si>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</si>
  <si>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</si>
  <si>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</si>
  <si>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</si>
  <si>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</si>
  <si>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</si>
  <si>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</si>
  <si>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</si>
  <si>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</si>
  <si>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</si>
  <si>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</si>
  <si>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</si>
  <si>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</si>
  <si>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</si>
  <si>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</si>
  <si>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</si>
  <si>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</si>
  <si>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</si>
  <si>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</si>
  <si>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</si>
  <si>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</si>
  <si>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</si>
  <si>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</si>
  <si>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</si>
  <si>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</si>
  <si>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</si>
  <si>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</si>
  <si>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</si>
  <si>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</si>
  <si>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</si>
  <si>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</si>
  <si>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</si>
  <si>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</si>
  <si>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</si>
  <si>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</si>
  <si>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</si>
  <si>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</si>
  <si>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</si>
  <si>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</si>
  <si>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</si>
  <si>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</si>
  <si>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</si>
  <si>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</si>
  <si>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</si>
  <si>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</si>
  <si>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</si>
  <si>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</si>
  <si>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</si>
  <si>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</si>
  <si>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</si>
  <si>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</si>
  <si>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</si>
  <si>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</si>
  <si>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</si>
  <si>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</si>
  <si>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</si>
  <si>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</si>
  <si>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</si>
  <si>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</si>
  <si>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</si>
  <si>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</si>
  <si>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</si>
  <si>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</si>
  <si>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</si>
  <si>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</si>
  <si>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</si>
  <si>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</si>
  <si>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</si>
  <si>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</si>
  <si>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</si>
  <si>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</si>
  <si>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</si>
  <si>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</si>
  <si>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</si>
  <si>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</si>
  <si>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</si>
  <si>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</si>
  <si>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</si>
  <si>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</si>
  <si>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</si>
  <si>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</si>
  <si>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</si>
  <si>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</si>
  <si>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</si>
  <si>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</si>
  <si>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</si>
  <si>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</si>
  <si>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</si>
  <si>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</si>
  <si>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</si>
  <si>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</si>
  <si>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</si>
  <si>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</si>
  <si>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</si>
  <si>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</si>
  <si>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</si>
  <si>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</si>
  <si>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</si>
  <si>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</si>
  <si>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</si>
  <si>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</si>
  <si>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</si>
  <si>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</si>
  <si>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</si>
  <si>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</si>
  <si>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</si>
  <si>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</si>
  <si>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</si>
  <si>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</si>
  <si>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</si>
  <si>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</si>
  <si>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</si>
  <si>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</si>
  <si>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</si>
  <si>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</si>
  <si>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</si>
  <si>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</si>
  <si>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</si>
  <si>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</si>
  <si>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</si>
  <si>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</si>
  <si>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</si>
  <si>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</si>
  <si>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</si>
  <si>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</si>
  <si>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</si>
  <si>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</si>
  <si>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</si>
  <si>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</si>
  <si>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</si>
  <si>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</si>
  <si>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</si>
  <si>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</si>
  <si>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</si>
  <si>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</si>
  <si>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</si>
  <si>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</si>
  <si>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</si>
  <si>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</si>
  <si>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</si>
  <si>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</si>
  <si>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</si>
  <si>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</si>
  <si>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</si>
  <si>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</si>
  <si>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</si>
  <si>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</si>
  <si>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</si>
  <si>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</si>
  <si>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</si>
  <si>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</si>
  <si>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</si>
  <si>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</si>
  <si>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</si>
  <si>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</si>
  <si>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</si>
  <si>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</si>
  <si>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</si>
  <si>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</si>
  <si>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</si>
  <si>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</si>
  <si>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</si>
  <si>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</si>
  <si>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</si>
  <si>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</si>
  <si>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</si>
  <si>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</si>
  <si>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</si>
  <si>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</si>
  <si>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</si>
  <si>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</si>
  <si>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</si>
  <si>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</si>
  <si>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</si>
  <si>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</si>
  <si>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</si>
  <si>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</si>
  <si>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</si>
  <si>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</si>
  <si>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</si>
  <si>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</si>
  <si>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</si>
  <si>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</si>
  <si>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</si>
  <si>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</si>
  <si>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</si>
  <si>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</si>
  <si>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</si>
  <si>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</si>
  <si>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</si>
  <si>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</si>
  <si>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</si>
  <si>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</si>
  <si>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</si>
  <si>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</si>
  <si>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</si>
  <si>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</si>
  <si>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</si>
  <si>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</si>
  <si>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</si>
  <si>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</si>
  <si>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</si>
  <si>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</si>
  <si>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</si>
  <si>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</si>
  <si>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</si>
  <si>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</si>
  <si>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</si>
  <si>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</si>
  <si>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</si>
  <si>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</si>
  <si>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</si>
  <si>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</si>
  <si>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</si>
  <si>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</si>
  <si>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</si>
  <si>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</si>
  <si>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</si>
  <si>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</si>
  <si>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</si>
  <si>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</si>
  <si>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</si>
  <si>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</si>
  <si>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</si>
  <si>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</si>
  <si>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</si>
  <si>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</si>
  <si>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</si>
  <si>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</si>
  <si>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</si>
  <si>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</si>
  <si>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</si>
  <si>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</si>
  <si>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</si>
  <si>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</si>
  <si>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</si>
  <si>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</si>
  <si>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</si>
  <si>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</si>
  <si>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</si>
  <si>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</si>
  <si>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</si>
  <si>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</si>
  <si>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</si>
  <si>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</si>
  <si>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</si>
  <si>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</si>
  <si>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</si>
  <si>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</si>
  <si>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</si>
  <si>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</si>
  <si>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</si>
  <si>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</si>
  <si>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</si>
  <si>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</si>
  <si>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</si>
  <si>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</si>
  <si>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</si>
  <si>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</si>
  <si>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</si>
  <si>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</si>
  <si>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</si>
  <si>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</si>
  <si>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</si>
  <si>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</si>
  <si>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</si>
  <si>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</si>
  <si>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</si>
  <si>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</si>
  <si>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</si>
  <si>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</si>
  <si>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</si>
  <si>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</si>
  <si>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</si>
  <si>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</si>
  <si>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</si>
  <si>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</si>
  <si>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</si>
  <si>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</si>
  <si>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</si>
  <si>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</si>
  <si>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</si>
  <si>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</si>
  <si>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</si>
  <si>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</si>
  <si>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</si>
  <si>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</si>
  <si>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</si>
  <si>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</si>
  <si>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</si>
  <si>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</si>
  <si>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</si>
  <si>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</si>
  <si>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</si>
  <si>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</si>
  <si>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</si>
  <si>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</si>
  <si>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</si>
  <si>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</si>
  <si>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</si>
  <si>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</si>
  <si>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</si>
  <si>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</si>
  <si>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</si>
  <si>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</si>
  <si>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</si>
  <si>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</si>
  <si>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</si>
  <si>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</si>
  <si>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</si>
  <si>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</si>
  <si>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</si>
  <si>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</si>
  <si>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</si>
  <si>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</si>
  <si>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</si>
  <si>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</si>
  <si>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</si>
  <si>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</si>
  <si>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</si>
  <si>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</si>
  <si>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</si>
  <si>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</si>
  <si>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</si>
  <si>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</si>
  <si>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</si>
  <si>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</si>
  <si>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</si>
  <si>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</si>
  <si>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</si>
  <si>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</si>
  <si>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</si>
  <si>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</si>
  <si>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</si>
  <si>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</si>
  <si>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</si>
  <si>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</si>
  <si>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</si>
  <si>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</si>
  <si>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</si>
  <si>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</si>
  <si>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</si>
  <si>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</si>
  <si>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</si>
  <si>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</si>
  <si>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</si>
  <si>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</si>
  <si>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</si>
  <si>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</si>
  <si>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</si>
  <si>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</si>
  <si>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</si>
  <si>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</si>
  <si>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</si>
  <si>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</si>
  <si>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</si>
  <si>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</si>
  <si>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</si>
  <si>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</si>
  <si>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</si>
  <si>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</si>
  <si>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</si>
  <si>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</si>
  <si>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</si>
  <si>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</si>
  <si>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</si>
  <si>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</si>
  <si>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</si>
  <si>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</si>
  <si>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</si>
  <si>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</si>
  <si>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</si>
  <si>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</si>
  <si>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</si>
  <si>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</si>
  <si>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</si>
  <si>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</si>
  <si>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</si>
  <si>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</si>
  <si>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</si>
  <si>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</si>
  <si>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</si>
  <si>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</si>
  <si>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</si>
  <si>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</si>
  <si>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</si>
  <si>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</si>
  <si>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</si>
  <si>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</si>
  <si>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</si>
  <si>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</si>
  <si>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</si>
  <si>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</si>
  <si>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</si>
  <si>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</si>
  <si>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</si>
  <si>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</si>
  <si>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</si>
  <si>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</si>
  <si>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</si>
  <si>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</si>
  <si>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</si>
  <si>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</si>
  <si>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</si>
  <si>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</si>
  <si>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</si>
  <si>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</si>
  <si>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</si>
  <si>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</si>
  <si>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</si>
  <si>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</si>
  <si>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</si>
  <si>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</si>
  <si>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</si>
  <si>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</si>
  <si>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</si>
  <si>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</si>
  <si>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</si>
  <si>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</si>
  <si>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</si>
  <si>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</si>
  <si>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</si>
  <si>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</si>
  <si>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</si>
  <si>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</si>
  <si>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</si>
  <si>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</si>
  <si>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</si>
  <si>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</si>
  <si>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</si>
  <si>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</si>
  <si>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</si>
  <si>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</si>
  <si>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</si>
  <si>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</si>
  <si>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</si>
  <si>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</si>
  <si>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</si>
  <si>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</si>
  <si>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</si>
  <si>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</si>
  <si>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</si>
  <si>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</si>
  <si>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</si>
  <si>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</si>
  <si>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</si>
  <si>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</si>
  <si>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</si>
  <si>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</si>
  <si>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</si>
  <si>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</si>
  <si>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</si>
  <si>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</si>
  <si>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</si>
  <si>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</si>
  <si>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</si>
  <si>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</si>
  <si>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</si>
  <si>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</si>
  <si>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</si>
  <si>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</si>
  <si>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</si>
  <si>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</si>
  <si>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</si>
  <si>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</si>
  <si>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</si>
  <si>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</si>
  <si>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</si>
  <si>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</si>
  <si>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</si>
  <si>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</si>
  <si>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</si>
  <si>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</si>
  <si>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</si>
  <si>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</si>
  <si>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</si>
  <si>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</si>
  <si>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</si>
  <si>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</si>
  <si>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</si>
  <si>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</si>
  <si>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</si>
  <si>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</si>
  <si>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</si>
  <si>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</si>
  <si>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</si>
  <si>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</si>
  <si>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</si>
  <si>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</si>
  <si>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</si>
  <si>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</si>
  <si>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</si>
  <si>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</si>
  <si>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</si>
  <si>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</si>
  <si>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</si>
  <si>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</si>
  <si>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</si>
  <si>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</si>
  <si>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</si>
  <si>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</si>
  <si>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</si>
  <si>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</si>
  <si>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</si>
  <si>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</si>
  <si>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</si>
  <si>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</si>
  <si>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</si>
  <si>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</si>
  <si>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</si>
  <si>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</si>
  <si>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</si>
  <si>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</si>
  <si>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</si>
  <si>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</si>
  <si>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</si>
  <si>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</si>
  <si>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</si>
  <si>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</si>
  <si>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</si>
  <si>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</si>
  <si>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</si>
  <si>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</si>
  <si>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</si>
  <si>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</si>
  <si>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</si>
  <si>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</si>
  <si>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</si>
  <si>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</si>
  <si>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</si>
  <si>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</si>
  <si>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</si>
  <si>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</si>
  <si>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</si>
  <si>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</si>
  <si>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</si>
  <si>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</si>
  <si>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</si>
  <si>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</si>
  <si>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</si>
  <si>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</si>
  <si>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</si>
  <si>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</si>
  <si>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</si>
  <si>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</si>
  <si>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</si>
  <si>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</si>
  <si>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</si>
  <si>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</si>
  <si>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</si>
  <si>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</si>
  <si>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</si>
  <si>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</si>
  <si>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</si>
  <si>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</si>
  <si>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</si>
  <si>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</si>
  <si>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</si>
  <si>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</si>
  <si>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</si>
  <si>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</si>
  <si>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</si>
  <si>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</si>
  <si>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</si>
  <si>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</si>
  <si>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</si>
  <si>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</si>
  <si>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</si>
  <si>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</si>
  <si>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</si>
  <si>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</si>
  <si>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</si>
  <si>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</si>
  <si>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</si>
  <si>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</si>
  <si>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</si>
  <si>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</si>
  <si>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</si>
  <si>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</si>
  <si>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</si>
  <si>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</si>
  <si>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</si>
  <si>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</si>
  <si>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</si>
  <si>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</si>
  <si>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</si>
  <si>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</si>
  <si>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</si>
  <si>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</si>
  <si>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</si>
  <si>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</si>
  <si>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</si>
  <si>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</si>
  <si>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</si>
  <si>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</si>
  <si>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</si>
  <si>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</si>
  <si>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</si>
  <si>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</si>
  <si>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</si>
  <si>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</si>
  <si>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</si>
  <si>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</si>
  <si>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</si>
  <si>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</si>
  <si>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</si>
  <si>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</si>
  <si>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</si>
  <si>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</si>
  <si>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</si>
  <si>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</si>
  <si>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</si>
  <si>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</si>
  <si>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</si>
  <si>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</si>
  <si>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</si>
  <si>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</si>
  <si>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</si>
  <si>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</si>
  <si>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</si>
  <si>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</si>
  <si>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</si>
  <si>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</si>
  <si>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</si>
  <si>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</si>
  <si>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</si>
  <si>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</si>
  <si>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</si>
  <si>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</si>
  <si>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</si>
  <si>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</si>
  <si>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</si>
  <si>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</si>
  <si>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</si>
  <si>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</si>
  <si>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</si>
  <si>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</si>
  <si>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</si>
  <si>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</si>
  <si>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</si>
  <si>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</si>
  <si>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</si>
  <si>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</si>
  <si>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</si>
  <si>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</si>
  <si>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</si>
  <si>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</si>
  <si>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</si>
  <si>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</si>
  <si>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</si>
  <si>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</si>
  <si>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</si>
  <si>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</si>
  <si>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</si>
  <si>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</si>
  <si>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</si>
  <si>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</si>
  <si>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</si>
  <si>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</si>
  <si>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</si>
  <si>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</si>
  <si>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</si>
  <si>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</si>
  <si>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</si>
  <si>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</si>
  <si>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</si>
  <si>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</si>
  <si>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</si>
  <si>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</si>
  <si>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</si>
  <si>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</si>
  <si>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</si>
  <si>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</si>
  <si>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</si>
  <si>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</si>
  <si>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</si>
  <si>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</si>
  <si>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</si>
  <si>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</si>
  <si>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</si>
  <si>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</si>
  <si>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</si>
  <si>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</si>
  <si>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</si>
  <si>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</si>
  <si>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</si>
  <si>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</si>
  <si>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</si>
  <si>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</si>
  <si>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</si>
  <si>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</si>
  <si>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</si>
  <si>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</si>
  <si>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</si>
  <si>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</si>
  <si>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</si>
  <si>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</si>
  <si>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</si>
  <si>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</si>
  <si>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</si>
  <si>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</si>
  <si>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</si>
  <si>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</si>
  <si>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</si>
  <si>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</si>
  <si>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</si>
  <si>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</si>
  <si>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</si>
  <si>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</si>
  <si>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</si>
  <si>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</si>
  <si>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</si>
  <si>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</si>
  <si>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</si>
  <si>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</si>
  <si>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</si>
  <si>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</si>
  <si>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</si>
  <si>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</si>
  <si>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</si>
  <si>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</si>
  <si>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</si>
  <si>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</si>
  <si>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</si>
  <si>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</si>
  <si>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</si>
  <si>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</si>
  <si>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</si>
  <si>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</si>
  <si>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</si>
  <si>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</si>
  <si>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</si>
  <si>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</si>
  <si>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</si>
  <si>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</si>
  <si>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</si>
  <si>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</si>
  <si>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</si>
  <si>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</si>
  <si>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</si>
  <si>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</si>
  <si>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</si>
  <si>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</si>
  <si>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</si>
  <si>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</si>
  <si>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</si>
  <si>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</si>
  <si>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</si>
  <si>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</si>
  <si>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</si>
  <si>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</si>
  <si>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</si>
  <si>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</si>
  <si>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</si>
  <si>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</si>
  <si>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</si>
  <si>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</si>
  <si>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</si>
  <si>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</si>
  <si>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</si>
  <si>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</si>
  <si>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</si>
  <si>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</si>
  <si>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</si>
  <si>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</si>
  <si>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</si>
  <si>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</si>
  <si>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</si>
  <si>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</si>
  <si>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</si>
  <si>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</si>
  <si>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</si>
  <si>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</si>
  <si>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</si>
  <si>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</si>
  <si>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</si>
  <si>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</si>
  <si>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</si>
  <si>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</si>
  <si>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</si>
  <si>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</si>
  <si>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</si>
  <si>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</si>
  <si>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</si>
  <si>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</si>
  <si>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</si>
  <si>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</si>
  <si>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</si>
  <si>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</si>
  <si>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</si>
  <si>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</si>
  <si>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</si>
  <si>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</si>
  <si>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</si>
  <si>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</si>
  <si>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</si>
  <si>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</si>
  <si>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</si>
  <si>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</si>
  <si>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</si>
  <si>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</si>
  <si>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</si>
  <si>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</si>
  <si>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</si>
  <si>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</si>
  <si>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</si>
  <si>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</si>
  <si>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</si>
  <si>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</si>
  <si>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</si>
  <si>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</si>
  <si>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</si>
  <si>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</si>
  <si>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</si>
  <si>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</si>
  <si>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</si>
  <si>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</si>
  <si>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</si>
  <si>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</si>
  <si>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</si>
  <si>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</si>
  <si>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</si>
  <si>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</si>
  <si>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</si>
  <si>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</si>
  <si>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</si>
  <si>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</si>
  <si>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</si>
  <si>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</si>
  <si>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</si>
  <si>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</si>
  <si>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</si>
  <si>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</si>
  <si>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</si>
  <si>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</si>
  <si>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</si>
  <si>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</si>
  <si>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</si>
  <si>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</si>
  <si>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</si>
  <si>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</si>
  <si>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</si>
  <si>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</si>
  <si>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</si>
  <si>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</si>
  <si>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</si>
  <si>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</si>
  <si>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</si>
  <si>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</si>
  <si>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</si>
  <si>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</si>
  <si>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</si>
  <si>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</si>
  <si>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</si>
  <si>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</si>
  <si>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</si>
  <si>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</si>
  <si>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</si>
  <si>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</si>
  <si>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</si>
  <si>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</si>
  <si>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</si>
  <si>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</si>
  <si>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</si>
  <si>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</si>
  <si>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</si>
  <si>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</si>
  <si>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</si>
  <si>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</si>
  <si>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</si>
  <si>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</si>
  <si>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</si>
  <si>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</si>
  <si>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</si>
  <si>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</si>
  <si>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</si>
  <si>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</si>
  <si>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</si>
  <si>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</si>
  <si>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</si>
  <si>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</si>
  <si>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</si>
  <si>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</si>
  <si>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</si>
  <si>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</si>
  <si>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</si>
  <si>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</si>
  <si>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</si>
  <si>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</si>
  <si>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</si>
  <si>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</si>
  <si>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</si>
  <si>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</si>
  <si>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</si>
  <si>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</si>
  <si>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</si>
  <si>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</si>
  <si>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</si>
  <si>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</si>
  <si>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</si>
  <si>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</si>
  <si>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</si>
  <si>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</si>
  <si>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</si>
  <si>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</si>
  <si>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</si>
  <si>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</si>
  <si>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</si>
  <si>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</si>
  <si>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</si>
  <si>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</si>
  <si>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</si>
  <si>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</si>
  <si>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</si>
  <si>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</si>
  <si>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</si>
  <si>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</si>
  <si>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</si>
  <si>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</si>
  <si>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</si>
  <si>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</si>
  <si>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</si>
  <si>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</si>
  <si>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</si>
  <si>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</si>
  <si>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</si>
  <si>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</si>
  <si>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</si>
  <si>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</si>
  <si>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</si>
  <si>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</si>
  <si>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</si>
  <si>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</si>
  <si>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</si>
  <si>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</si>
  <si>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</si>
  <si>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</si>
  <si>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</si>
  <si>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</si>
  <si>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</si>
  <si>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</si>
  <si>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</si>
  <si>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</si>
  <si>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</si>
  <si>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</si>
  <si>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</si>
  <si>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</si>
  <si>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</si>
  <si>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</si>
  <si>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</si>
  <si>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</si>
  <si>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</si>
  <si>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</si>
  <si>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</si>
  <si>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</si>
  <si>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</si>
  <si>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</si>
  <si>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</si>
  <si>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</si>
  <si>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</si>
  <si>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</si>
  <si>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</si>
  <si>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</si>
  <si>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</si>
  <si>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</si>
  <si>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</si>
  <si>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</si>
  <si>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</si>
  <si>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</si>
  <si>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</si>
  <si>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</si>
  <si>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</si>
  <si>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</si>
  <si>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</si>
  <si>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</si>
  <si>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</si>
  <si>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</si>
  <si>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</si>
  <si>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</si>
  <si>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</si>
  <si>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</si>
  <si>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</si>
  <si>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</si>
  <si>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</si>
  <si>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</si>
  <si>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</si>
  <si>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</si>
  <si>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</si>
  <si>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</si>
  <si>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</si>
  <si>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</si>
  <si>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</si>
  <si>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</si>
  <si>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</si>
  <si>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</si>
  <si>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</si>
  <si>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</si>
  <si>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</si>
  <si>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</si>
  <si>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</si>
  <si>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</si>
  <si>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</si>
  <si>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</si>
  <si>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</si>
  <si>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</si>
  <si>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</si>
  <si>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</si>
  <si>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</si>
  <si>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</si>
  <si>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</si>
  <si>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</si>
  <si>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</si>
  <si>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</si>
  <si>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</si>
  <si>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</si>
  <si>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</si>
  <si>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</si>
  <si>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</si>
  <si>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</si>
  <si>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</si>
  <si>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</si>
  <si>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</si>
  <si>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</si>
  <si>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</si>
  <si>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</si>
  <si>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</si>
  <si>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</si>
  <si>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</si>
  <si>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</si>
  <si>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</si>
  <si>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</si>
  <si>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</si>
  <si>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</si>
  <si>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</si>
  <si>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</si>
  <si>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</si>
  <si>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</si>
  <si>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</si>
  <si>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</si>
  <si>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</si>
  <si>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</si>
  <si>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</si>
  <si>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</si>
  <si>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</si>
  <si>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</si>
  <si>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</si>
  <si>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</si>
  <si>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</si>
  <si>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</si>
  <si>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</si>
  <si>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</si>
  <si>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</si>
  <si>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</si>
  <si>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</si>
  <si>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</si>
  <si>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</si>
  <si>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</si>
  <si>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</si>
  <si>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</si>
  <si>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</si>
  <si>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</si>
  <si>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</si>
  <si>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</si>
  <si>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</si>
  <si>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</si>
  <si>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</si>
  <si>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</si>
  <si>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</si>
  <si>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</si>
  <si>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</si>
  <si>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</si>
  <si>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</si>
  <si>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</si>
  <si>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</si>
  <si>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</si>
  <si>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</si>
  <si>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</si>
  <si>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</si>
  <si>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</si>
  <si>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</si>
  <si>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</si>
  <si>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</si>
  <si>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</si>
  <si>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</si>
  <si>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</si>
  <si>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</si>
  <si>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</si>
  <si>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</si>
  <si>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</si>
  <si>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</si>
  <si>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</si>
  <si>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</si>
  <si>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</si>
  <si>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</si>
  <si>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</si>
  <si>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</si>
  <si>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</si>
  <si>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</si>
  <si>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</si>
  <si>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</si>
  <si>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</si>
  <si>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</si>
  <si>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</si>
  <si>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</si>
  <si>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</si>
  <si>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</si>
  <si>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</si>
  <si>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</si>
  <si>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</si>
  <si>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</si>
  <si>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</si>
  <si>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</si>
  <si>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</si>
  <si>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</si>
  <si>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</si>
  <si>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</si>
  <si>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</si>
  <si>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</si>
  <si>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</si>
  <si>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</si>
  <si>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</si>
  <si>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</si>
  <si>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</si>
  <si>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</si>
  <si>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</si>
  <si>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</si>
  <si>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</si>
  <si>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</si>
  <si>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</si>
  <si>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</si>
  <si>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</si>
  <si>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</si>
  <si>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</si>
  <si>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</si>
  <si>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</si>
  <si>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</si>
  <si>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</si>
  <si>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</si>
  <si>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</si>
  <si>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</si>
  <si>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</si>
  <si>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</si>
  <si>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</si>
  <si>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</si>
  <si>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</si>
  <si>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</si>
  <si>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</si>
  <si>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</si>
  <si>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</si>
  <si>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</si>
  <si>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</si>
  <si>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</si>
  <si>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</si>
  <si>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</si>
  <si>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</si>
  <si>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</si>
  <si>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</si>
  <si>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</si>
  <si>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</si>
  <si>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</si>
  <si>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</si>
  <si>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</si>
  <si>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</si>
  <si>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</si>
  <si>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</si>
  <si>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</si>
  <si>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</si>
  <si>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</si>
  <si>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</si>
  <si>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</si>
  <si>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</si>
  <si>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</si>
  <si>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</si>
  <si>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</si>
  <si>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</si>
  <si>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</si>
  <si>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</si>
  <si>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</si>
  <si>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</si>
  <si>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</si>
  <si>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</si>
  <si>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</si>
  <si>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</si>
  <si>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</si>
  <si>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</si>
  <si>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</si>
  <si>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</si>
  <si>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</si>
  <si>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</si>
  <si>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</si>
  <si>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</si>
  <si>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</si>
  <si>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</si>
  <si>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</si>
  <si>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</si>
  <si>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</si>
  <si>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</si>
  <si>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</si>
  <si>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</si>
  <si>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</si>
  <si>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</si>
  <si>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</si>
  <si>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</si>
  <si>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</si>
  <si>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</si>
  <si>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</si>
  <si>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</si>
  <si>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</si>
  <si>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</si>
  <si>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</si>
  <si>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</si>
  <si>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</si>
  <si>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</si>
  <si>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</si>
  <si>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</si>
  <si>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</si>
  <si>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</si>
  <si>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</si>
  <si>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</si>
  <si>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</si>
  <si>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</si>
  <si>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</si>
  <si>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</si>
  <si>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</si>
  <si>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</si>
  <si>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</si>
  <si>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</si>
  <si>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</si>
  <si>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</si>
  <si>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</si>
  <si>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</si>
  <si>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</si>
  <si>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</si>
  <si>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</si>
  <si>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</si>
  <si>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</si>
  <si>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</si>
  <si>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</si>
  <si>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</si>
  <si>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</si>
  <si>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</si>
  <si>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</si>
  <si>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</si>
  <si>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</si>
  <si>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</si>
  <si>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</si>
  <si>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</si>
  <si>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</si>
  <si>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</si>
  <si>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</si>
  <si>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</si>
  <si>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</si>
  <si>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</si>
  <si>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</si>
  <si>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</si>
  <si>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</si>
  <si>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</si>
  <si>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</si>
  <si>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</si>
  <si>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</si>
  <si>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</si>
  <si>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</si>
  <si>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</si>
  <si>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</si>
  <si>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</si>
  <si>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</si>
  <si>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</si>
  <si>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</si>
  <si>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</si>
  <si>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</si>
  <si>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</si>
  <si>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</si>
  <si>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</si>
  <si>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</si>
  <si>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</si>
  <si>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</si>
  <si>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</si>
  <si>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</si>
  <si>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</si>
  <si>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</si>
  <si>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</si>
  <si>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</si>
  <si>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</si>
  <si>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</si>
  <si>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</si>
  <si>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</si>
  <si>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</si>
  <si>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</si>
  <si>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</si>
  <si>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</si>
  <si>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</si>
  <si>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</si>
  <si>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</si>
  <si>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</si>
  <si>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</si>
  <si>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</si>
  <si>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</si>
  <si>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</si>
  <si>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</si>
  <si>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</si>
  <si>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</si>
  <si>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</si>
  <si>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</si>
  <si>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</si>
  <si>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</si>
  <si>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</si>
  <si>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</si>
  <si>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</si>
  <si>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</si>
  <si>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</si>
  <si>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</si>
  <si>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</si>
  <si>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</si>
  <si>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</si>
  <si>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</si>
  <si>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</si>
  <si>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</si>
  <si>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</si>
  <si>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</si>
  <si>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</si>
  <si>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</si>
  <si>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</si>
  <si>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</si>
  <si>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</si>
  <si>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</si>
  <si>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</si>
  <si>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</si>
  <si>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</si>
  <si>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</si>
  <si>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</si>
  <si>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</si>
  <si>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</si>
  <si>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</si>
  <si>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</si>
  <si>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</si>
  <si>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</si>
  <si>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</si>
  <si>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</si>
  <si>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</si>
  <si>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</si>
  <si>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</si>
  <si>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</si>
  <si>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</si>
  <si>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</si>
  <si>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</si>
  <si>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</si>
  <si>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</si>
  <si>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</si>
  <si>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</si>
  <si>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</si>
  <si>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</si>
  <si>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</si>
  <si>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</si>
  <si>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</si>
  <si>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</si>
  <si>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</si>
  <si>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</si>
  <si>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</si>
  <si>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</si>
  <si>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</si>
  <si>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</si>
  <si>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</si>
  <si>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</si>
  <si>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</si>
  <si>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</si>
  <si>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</si>
  <si>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</si>
  <si>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</si>
  <si>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</si>
  <si>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</si>
  <si>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</si>
  <si>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</si>
  <si>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</si>
  <si>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</si>
  <si>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</si>
  <si>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</si>
  <si>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</si>
  <si>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</si>
  <si>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</si>
  <si>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</si>
  <si>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</si>
  <si>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</si>
  <si>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</si>
  <si>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</si>
  <si>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</si>
  <si>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</si>
  <si>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</si>
  <si>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</si>
  <si>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</si>
  <si>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</si>
  <si>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</si>
  <si>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</si>
  <si>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</si>
  <si>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</si>
  <si>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</si>
  <si>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</si>
  <si>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</si>
  <si>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</si>
  <si>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</si>
  <si>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</si>
  <si>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</si>
  <si>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</si>
  <si>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</si>
  <si>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</si>
  <si>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</si>
  <si>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</si>
  <si>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</si>
  <si>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</si>
  <si>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</si>
  <si>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</si>
  <si>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</si>
  <si>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</si>
  <si>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</si>
  <si>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</si>
  <si>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</si>
  <si>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</si>
  <si>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</si>
  <si>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</si>
  <si>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</si>
  <si>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</si>
  <si>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</si>
  <si>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</si>
  <si>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</si>
  <si>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</si>
  <si>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</si>
  <si>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</si>
  <si>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</si>
  <si>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</si>
  <si>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</si>
  <si>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</si>
  <si>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</si>
  <si>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</si>
  <si>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</si>
  <si>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</si>
  <si>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</si>
  <si>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</si>
  <si>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</si>
  <si>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</si>
  <si>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</si>
  <si>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</si>
  <si>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</si>
  <si>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</si>
  <si>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</si>
  <si>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</si>
  <si>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</si>
  <si>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</si>
  <si>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</si>
  <si>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</si>
  <si>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</si>
  <si>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</si>
  <si>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</si>
  <si>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</si>
  <si>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</si>
  <si>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</si>
  <si>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</si>
  <si>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</si>
  <si>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</si>
  <si>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</si>
  <si>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</si>
  <si>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</si>
  <si>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</si>
  <si>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</si>
  <si>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</si>
  <si>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</si>
  <si>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</si>
  <si>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</si>
  <si>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</si>
  <si>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</si>
  <si>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</si>
  <si>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</si>
  <si>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</si>
  <si>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</si>
  <si>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</si>
  <si>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</si>
  <si>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</si>
  <si>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</si>
  <si>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</si>
  <si>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</si>
  <si>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</si>
  <si>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</si>
  <si>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</si>
  <si>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</si>
  <si>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</si>
  <si>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</si>
  <si>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</si>
  <si>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</si>
  <si>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</si>
  <si>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</si>
  <si>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</si>
  <si>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</si>
  <si>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</si>
  <si>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</si>
  <si>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</si>
  <si>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</si>
  <si>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</si>
  <si>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</si>
  <si>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</si>
  <si>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</si>
  <si>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</si>
  <si>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</si>
  <si>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</si>
  <si>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</si>
  <si>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</si>
  <si>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</si>
  <si>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</si>
  <si>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</si>
  <si>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</si>
  <si>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</si>
  <si>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</si>
  <si>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</si>
  <si>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</si>
  <si>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</si>
  <si>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</si>
  <si>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</si>
  <si>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</si>
  <si>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</si>
  <si>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</si>
  <si>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</si>
  <si>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</si>
  <si>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</si>
  <si>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</si>
  <si>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</si>
  <si>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</si>
  <si>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</si>
  <si>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</si>
  <si>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</si>
  <si>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</si>
  <si>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</si>
  <si>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</si>
  <si>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</si>
  <si>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</si>
  <si>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</si>
  <si>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</si>
  <si>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</si>
  <si>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</si>
  <si>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</si>
  <si>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</si>
  <si>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</si>
  <si>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</si>
  <si>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</si>
  <si>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</si>
  <si>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</si>
  <si>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</si>
  <si>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</si>
  <si>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</si>
  <si>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</si>
  <si>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</si>
  <si>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</si>
  <si>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</si>
  <si>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</si>
  <si>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</si>
  <si>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</si>
  <si>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</si>
  <si>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</si>
  <si>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</si>
  <si>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</si>
  <si>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</si>
  <si>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</si>
  <si>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</si>
  <si>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</si>
  <si>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</si>
  <si>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</si>
  <si>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</si>
  <si>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</si>
  <si>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</si>
  <si>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</si>
  <si>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</si>
  <si>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</si>
  <si>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</si>
  <si>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</si>
  <si>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</si>
  <si>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</si>
  <si>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</si>
  <si>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</si>
  <si>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</si>
  <si>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</si>
  <si>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</si>
  <si>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</si>
  <si>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</si>
  <si>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</si>
  <si>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</si>
  <si>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</si>
  <si>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</si>
  <si>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</si>
  <si>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</si>
  <si>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</si>
  <si>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</si>
  <si>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</si>
  <si>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</si>
  <si>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</si>
  <si>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</si>
  <si>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</si>
  <si>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</si>
  <si>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</si>
  <si>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</si>
  <si>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</si>
  <si>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</si>
  <si>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</si>
  <si>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</si>
  <si>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</si>
  <si>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</si>
  <si>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</si>
  <si>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</si>
  <si>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</si>
  <si>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</si>
  <si>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</si>
  <si>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</si>
  <si>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</si>
  <si>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</si>
  <si>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</si>
  <si>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</si>
  <si>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</si>
  <si>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</si>
  <si>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</si>
  <si>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</si>
  <si>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</si>
  <si>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</si>
  <si>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</si>
  <si>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</si>
  <si>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</si>
  <si>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</si>
  <si>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</si>
  <si>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</si>
  <si>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</si>
  <si>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</si>
  <si>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</si>
  <si>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</si>
  <si>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</si>
  <si>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</si>
  <si>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</si>
  <si>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</si>
  <si>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</si>
  <si>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</si>
  <si>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</si>
  <si>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</si>
  <si>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</si>
  <si>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</si>
  <si>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</si>
  <si>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</si>
  <si>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</si>
  <si>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</si>
  <si>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</si>
  <si>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</si>
  <si>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</si>
  <si>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</si>
  <si>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</si>
  <si>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</si>
  <si>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</si>
  <si>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</si>
  <si>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</si>
  <si>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</si>
  <si>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</si>
  <si>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</si>
  <si>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</si>
  <si>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</si>
  <si>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</si>
  <si>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</si>
  <si>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</si>
  <si>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</si>
  <si>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</si>
  <si>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</si>
  <si>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</si>
  <si>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</si>
  <si>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</si>
  <si>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</si>
  <si>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</si>
  <si>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</si>
  <si>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</si>
  <si>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</si>
  <si>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</si>
  <si>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</si>
  <si>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</si>
  <si>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</si>
  <si>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</si>
  <si>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</si>
  <si>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</si>
  <si>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</si>
  <si>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</si>
  <si>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</si>
  <si>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</si>
  <si>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</si>
  <si>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</si>
  <si>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</si>
  <si>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</si>
  <si>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</si>
  <si>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</si>
  <si>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</si>
  <si>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</si>
  <si>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</si>
  <si>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</si>
  <si>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</si>
  <si>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</si>
  <si>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</si>
  <si>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</si>
  <si>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</si>
  <si>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</si>
  <si>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</si>
  <si>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</si>
  <si>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</si>
  <si>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</si>
  <si>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</si>
  <si>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</si>
  <si>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</si>
  <si>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</si>
  <si>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</si>
  <si>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</si>
  <si>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</si>
  <si>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</si>
  <si>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</si>
  <si>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</si>
  <si>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</si>
  <si>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</si>
  <si>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</si>
  <si>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</si>
  <si>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</si>
  <si>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</si>
  <si>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</si>
  <si>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</si>
  <si>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</si>
  <si>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</si>
  <si>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</si>
  <si>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</si>
  <si>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</si>
  <si>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</si>
  <si>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</si>
  <si>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</si>
  <si>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</si>
  <si>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</si>
  <si>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</si>
  <si>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</si>
  <si>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</si>
  <si>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</si>
  <si>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</si>
  <si>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</si>
  <si>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</si>
  <si>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</si>
  <si>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</si>
  <si>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</si>
  <si>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</si>
  <si>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</si>
  <si>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</si>
  <si>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</si>
  <si>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</si>
  <si>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</si>
  <si>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</si>
  <si>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</si>
  <si>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</si>
  <si>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</si>
  <si>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</si>
  <si>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</si>
  <si>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</si>
  <si>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</si>
  <si>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</si>
  <si>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</si>
  <si>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</si>
  <si>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</si>
  <si>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</si>
  <si>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</si>
  <si>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</si>
  <si>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</si>
  <si>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</si>
  <si>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</si>
  <si>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</si>
  <si>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</si>
  <si>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</si>
  <si>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</si>
  <si>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</si>
  <si>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</si>
  <si>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</si>
  <si>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</si>
  <si>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</si>
  <si>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</si>
  <si>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</si>
  <si>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</si>
  <si>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</si>
  <si>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</si>
  <si>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</si>
  <si>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</si>
  <si>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</si>
  <si>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</si>
  <si>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</si>
  <si>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</si>
  <si>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</si>
  <si>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</si>
  <si>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</si>
  <si>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</si>
  <si>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</si>
  <si>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</si>
  <si>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</si>
  <si>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</si>
  <si>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</si>
  <si>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</si>
  <si>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</si>
  <si>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</si>
  <si>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</si>
  <si>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</si>
  <si>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</si>
  <si>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</si>
  <si>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</si>
  <si>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</si>
  <si>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</si>
  <si>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</si>
  <si>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</si>
  <si>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</si>
  <si>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</si>
  <si>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</si>
  <si>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</si>
  <si>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</si>
  <si>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</si>
  <si>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</si>
  <si>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</si>
  <si>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</si>
  <si>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</si>
  <si>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</si>
  <si>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</si>
  <si>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</si>
  <si>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</si>
  <si>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</si>
  <si>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</si>
  <si>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</si>
  <si>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</si>
  <si>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</si>
  <si>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</si>
  <si>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</si>
  <si>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</si>
  <si>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</si>
  <si>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</si>
  <si>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</si>
  <si>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</si>
  <si>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</si>
  <si>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</si>
  <si>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</si>
  <si>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</si>
  <si>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</si>
  <si>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</si>
  <si>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</si>
  <si>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</si>
  <si>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</si>
  <si>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</si>
  <si>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</si>
  <si>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</si>
  <si>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</si>
  <si>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</si>
  <si>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</si>
  <si>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</si>
  <si>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</si>
  <si>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</si>
  <si>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</si>
  <si>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</si>
  <si>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</si>
  <si>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</si>
  <si>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</si>
  <si>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</si>
  <si>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</si>
  <si>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</si>
  <si>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</si>
  <si>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</si>
  <si>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</si>
  <si>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</si>
  <si>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</si>
  <si>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</si>
  <si>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</si>
  <si>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</si>
  <si>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</si>
  <si>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</si>
  <si>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</si>
  <si>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</si>
  <si>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</si>
  <si>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</si>
  <si>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</si>
  <si>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</si>
  <si>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</si>
  <si>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</si>
  <si>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</si>
  <si>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</si>
  <si>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</si>
  <si>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</si>
  <si>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</si>
  <si>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</si>
  <si>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</si>
  <si>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</si>
  <si>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</si>
  <si>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</si>
  <si>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</si>
  <si>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</si>
  <si>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</si>
  <si>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</si>
  <si>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</si>
  <si>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</si>
  <si>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</si>
  <si>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</si>
  <si>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</si>
  <si>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</si>
  <si>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</si>
  <si>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</si>
  <si>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</si>
  <si>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</si>
  <si>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</si>
  <si>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</si>
  <si>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</si>
  <si>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</si>
  <si>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</si>
  <si>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</si>
  <si>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</si>
  <si>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</si>
  <si>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</si>
  <si>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</si>
  <si>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</si>
  <si>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</si>
  <si>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</si>
  <si>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</si>
  <si>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</si>
  <si>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</si>
  <si>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</si>
  <si>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</si>
  <si>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</si>
  <si>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</si>
  <si>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</si>
  <si>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</si>
  <si>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</si>
  <si>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</si>
  <si>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</si>
  <si>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</si>
  <si>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</si>
  <si>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</si>
  <si>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</si>
  <si>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</si>
  <si>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</si>
  <si>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</si>
  <si>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</si>
  <si>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</si>
  <si>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</si>
  <si>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</si>
  <si>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</si>
  <si>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</si>
  <si>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</si>
  <si>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</si>
  <si>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</si>
  <si>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</si>
  <si>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</si>
  <si>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</si>
  <si>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</si>
  <si>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</si>
  <si>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</si>
  <si>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</si>
  <si>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</si>
  <si>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</si>
  <si>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</si>
  <si>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</si>
  <si>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</si>
  <si>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</si>
  <si>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</si>
  <si>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</si>
  <si>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</si>
  <si>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</si>
  <si>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</si>
  <si>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</si>
  <si>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</si>
  <si>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</si>
  <si>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</si>
  <si>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</si>
  <si>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</si>
  <si>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</si>
  <si>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</si>
  <si>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</si>
  <si>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</si>
  <si>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</si>
  <si>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</si>
  <si>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</si>
  <si>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</si>
  <si>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</si>
  <si>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</si>
  <si>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</si>
  <si>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</si>
  <si>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</si>
  <si>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</si>
  <si>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</si>
  <si>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</si>
  <si>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</si>
  <si>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</si>
  <si>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</si>
  <si>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</si>
  <si>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</si>
  <si>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</si>
  <si>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</si>
  <si>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</si>
  <si>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</si>
  <si>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</si>
  <si>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</si>
  <si>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</si>
  <si>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</si>
  <si>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</si>
  <si>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</si>
  <si>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</si>
  <si>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</si>
  <si>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</si>
  <si>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</si>
  <si>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</si>
  <si>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</si>
  <si>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</si>
  <si>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</si>
  <si>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</si>
  <si>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</si>
  <si>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</si>
  <si>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</si>
  <si>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</si>
  <si>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</si>
  <si>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</si>
  <si>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</si>
  <si>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</si>
  <si>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</si>
  <si>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</si>
  <si>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</si>
  <si>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</si>
  <si>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</si>
  <si>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</si>
  <si>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</si>
  <si>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</si>
  <si>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</si>
  <si>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</si>
  <si>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</si>
  <si>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</si>
  <si>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</si>
  <si>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</si>
  <si>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</si>
  <si>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</si>
  <si>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</si>
  <si>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</si>
  <si>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</si>
  <si>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</si>
  <si>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</si>
  <si>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</si>
  <si>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</si>
  <si>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</si>
  <si>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</si>
  <si>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</si>
  <si>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</si>
  <si>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</si>
  <si>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</si>
  <si>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</si>
  <si>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</si>
  <si>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</si>
  <si>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</si>
  <si>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</si>
  <si>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</si>
  <si>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</si>
  <si>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</si>
  <si>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</si>
  <si>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</si>
  <si>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</si>
  <si>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</si>
  <si>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</si>
  <si>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</si>
  <si>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</si>
  <si>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</si>
  <si>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</si>
  <si>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</si>
  <si>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</si>
  <si>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</si>
  <si>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</si>
  <si>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</si>
  <si>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</si>
  <si>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</si>
  <si>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</si>
  <si>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</si>
  <si>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</si>
  <si>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</si>
  <si>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</si>
  <si>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</si>
  <si>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</si>
  <si>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</si>
  <si>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</si>
  <si>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</si>
  <si>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</si>
  <si>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</si>
  <si>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</si>
  <si>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</si>
  <si>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</si>
  <si>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</si>
  <si>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</si>
  <si>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</si>
  <si>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</si>
  <si>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</si>
  <si>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</si>
  <si>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</si>
  <si>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</si>
  <si>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</si>
  <si>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</si>
  <si>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</si>
  <si>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</si>
  <si>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</si>
  <si>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</si>
  <si>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</si>
  <si>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</si>
  <si>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</si>
  <si>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</si>
  <si>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</si>
  <si>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</si>
  <si>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</si>
  <si>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</si>
  <si>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</si>
  <si>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</si>
  <si>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</si>
  <si>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</si>
  <si>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</si>
  <si>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</si>
  <si>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</si>
  <si>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</si>
  <si>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</si>
  <si>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</si>
  <si>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</si>
  <si>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</si>
  <si>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</si>
  <si>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</si>
  <si>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</si>
  <si>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</si>
  <si>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</si>
  <si>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</si>
  <si>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</si>
  <si>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</si>
  <si>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</si>
  <si>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</si>
  <si>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</si>
  <si>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</si>
  <si>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</si>
  <si>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</si>
  <si>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</si>
  <si>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</si>
  <si>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</si>
  <si>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</si>
  <si>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</si>
  <si>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</si>
  <si>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</si>
  <si>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</si>
  <si>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</si>
  <si>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</si>
  <si>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</si>
  <si>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</si>
  <si>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</si>
  <si>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</si>
  <si>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</si>
  <si>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</si>
  <si>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</si>
  <si>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</si>
  <si>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</si>
  <si>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</si>
  <si>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</si>
  <si>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</si>
  <si>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</si>
  <si>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</si>
  <si>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</si>
  <si>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</si>
  <si>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</si>
  <si>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</si>
  <si>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</si>
  <si>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</si>
  <si>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</si>
  <si>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</si>
  <si>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</si>
  <si>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</si>
  <si>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</si>
  <si>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</si>
  <si>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</si>
  <si>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</si>
  <si>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</si>
  <si>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</si>
  <si>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</si>
  <si>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</si>
  <si>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</si>
  <si>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</si>
  <si>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</si>
  <si>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</si>
  <si>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</si>
  <si>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</si>
  <si>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</si>
  <si>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</si>
  <si>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</si>
  <si>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</si>
  <si>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</si>
  <si>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</si>
  <si>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</si>
  <si>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</si>
  <si>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</si>
  <si>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</si>
  <si>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</si>
  <si>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</si>
  <si>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</si>
  <si>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</si>
  <si>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</si>
  <si>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</si>
  <si>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</si>
  <si>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</si>
  <si>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</si>
  <si>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</si>
  <si>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</si>
  <si>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</si>
  <si>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</si>
  <si>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</si>
  <si>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</si>
  <si>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</si>
  <si>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</si>
  <si>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</si>
  <si>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</si>
  <si>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</si>
  <si>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</si>
  <si>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</si>
  <si>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</si>
  <si>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</si>
  <si>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</si>
  <si>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</si>
  <si>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</si>
  <si>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</si>
  <si>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</si>
  <si>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</si>
  <si>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</si>
  <si>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</si>
  <si>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</si>
  <si>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</si>
  <si>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</si>
  <si>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</si>
  <si>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</si>
  <si>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</si>
  <si>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</si>
  <si>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</si>
  <si>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</si>
  <si>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</si>
  <si>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</si>
  <si>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</si>
  <si>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</si>
  <si>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</si>
  <si>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</si>
  <si>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</si>
  <si>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</si>
  <si>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</si>
  <si>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</si>
  <si>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</si>
  <si>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</si>
  <si>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</si>
  <si>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</si>
  <si>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</si>
  <si>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</si>
  <si>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</si>
  <si>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</si>
  <si>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</si>
  <si>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</si>
  <si>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</si>
  <si>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</si>
  <si>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</si>
  <si>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</si>
  <si>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</si>
  <si>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</si>
  <si>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</si>
  <si>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</si>
  <si>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</si>
  <si>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</si>
  <si>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</si>
  <si>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</si>
  <si>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</si>
  <si>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</si>
  <si>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</si>
  <si>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</si>
  <si>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</si>
  <si>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</si>
  <si>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</si>
  <si>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</si>
  <si>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</si>
  <si>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</si>
  <si>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</si>
  <si>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</si>
  <si>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</si>
  <si>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</si>
  <si>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</si>
  <si>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</si>
  <si>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</si>
  <si>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</si>
  <si>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</si>
  <si>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</si>
  <si>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</si>
  <si>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</si>
  <si>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</si>
  <si>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</si>
  <si>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</si>
  <si>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</si>
  <si>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</si>
  <si>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</si>
  <si>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</si>
  <si>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</si>
  <si>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</si>
  <si>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</si>
  <si>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</si>
  <si>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</si>
  <si>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</si>
  <si>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</si>
  <si>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</si>
  <si>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</si>
  <si>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</si>
  <si>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</si>
  <si>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</si>
  <si>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</si>
  <si>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</si>
  <si>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</si>
  <si>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</si>
  <si>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</si>
  <si>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</si>
  <si>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</si>
  <si>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</si>
  <si>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</si>
  <si>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</si>
  <si>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</si>
  <si>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</si>
  <si>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</si>
  <si>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</si>
  <si>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</si>
  <si>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</si>
  <si>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</si>
  <si>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</si>
  <si>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</si>
  <si>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</si>
  <si>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</si>
  <si>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</si>
  <si>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</si>
  <si>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</si>
  <si>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</si>
  <si>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</si>
  <si>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</si>
  <si>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</si>
  <si>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</si>
  <si>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</si>
  <si>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</si>
  <si>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</si>
  <si>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</si>
  <si>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</si>
  <si>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</si>
  <si>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</si>
  <si>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</si>
  <si>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</si>
  <si>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</si>
  <si>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</si>
  <si>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</si>
  <si>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</si>
  <si>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</si>
  <si>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</si>
  <si>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</si>
  <si>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</si>
  <si>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</si>
  <si>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</si>
  <si>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</si>
  <si>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</si>
  <si>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</si>
  <si>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</si>
  <si>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</si>
  <si>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</si>
  <si>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</si>
  <si>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</si>
  <si>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</si>
  <si>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</si>
  <si>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</si>
  <si>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</si>
  <si>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</si>
  <si>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</si>
  <si>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</si>
  <si>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</si>
  <si>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</si>
  <si>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</si>
  <si>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</si>
  <si>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</si>
  <si>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</si>
  <si>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</si>
  <si>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</si>
  <si>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</si>
  <si>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</si>
  <si>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</si>
  <si>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</si>
  <si>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</si>
  <si>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</si>
  <si>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</si>
  <si>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</si>
  <si>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</si>
  <si>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</si>
  <si>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</si>
  <si>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</si>
  <si>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</si>
  <si>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</si>
  <si>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</si>
  <si>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</si>
  <si>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</si>
  <si>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</si>
  <si>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</si>
  <si>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</si>
  <si>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</si>
  <si>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</si>
  <si>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</si>
  <si>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</si>
  <si>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</si>
  <si>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</si>
  <si>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</si>
  <si>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</si>
  <si>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</si>
  <si>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</si>
  <si>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</si>
  <si>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</si>
  <si>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</si>
  <si>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</si>
  <si>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</si>
  <si>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</si>
  <si>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</si>
  <si>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</si>
  <si>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</si>
  <si>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</si>
  <si>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</si>
  <si>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</si>
  <si>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</si>
  <si>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</si>
  <si>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</si>
  <si>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</si>
  <si>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</si>
  <si>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</si>
  <si>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</si>
  <si>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</si>
  <si>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</si>
  <si>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</si>
  <si>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</si>
  <si>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</si>
  <si>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</si>
  <si>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</si>
  <si>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</si>
  <si>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</si>
  <si>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</si>
  <si>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</si>
  <si>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</si>
  <si>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</si>
  <si>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</si>
  <si>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</si>
  <si>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</si>
  <si>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</si>
  <si>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</si>
  <si>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</si>
  <si>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</si>
  <si>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</si>
  <si>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</si>
  <si>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</si>
  <si>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</si>
  <si>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</si>
  <si>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</si>
  <si>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</si>
  <si>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</si>
  <si>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</si>
  <si>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</si>
  <si>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</si>
  <si>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</si>
  <si>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</si>
  <si>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</si>
  <si>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</si>
  <si>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</si>
  <si>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</si>
  <si>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</si>
  <si>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</si>
  <si>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</si>
  <si>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</si>
  <si>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</si>
  <si>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</si>
  <si>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</si>
  <si>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</si>
  <si>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</si>
  <si>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</si>
  <si>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</si>
  <si>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</si>
  <si>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</si>
  <si>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</si>
  <si>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</si>
  <si>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</si>
  <si>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</si>
  <si>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</si>
  <si>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</si>
  <si>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</si>
  <si>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</si>
  <si>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</si>
  <si>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</si>
  <si>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</si>
  <si>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</si>
  <si>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</si>
  <si>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</si>
  <si>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</si>
  <si>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</si>
  <si>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</si>
  <si>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</si>
  <si>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</si>
  <si>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</si>
  <si>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</si>
  <si>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</si>
  <si>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</si>
  <si>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</si>
  <si>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</si>
  <si>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</si>
  <si>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</si>
  <si>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</si>
  <si>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</si>
  <si>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</si>
  <si>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</si>
  <si>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</si>
  <si>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</si>
  <si>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</si>
  <si>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</si>
  <si>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</si>
  <si>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</si>
  <si>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</si>
  <si>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</si>
  <si>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</si>
  <si>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</si>
  <si>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</si>
  <si>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</si>
  <si>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</si>
  <si>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</si>
  <si>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</si>
  <si>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</si>
  <si>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</si>
  <si>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</si>
  <si>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</si>
  <si>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</si>
  <si>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</si>
  <si>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</si>
  <si>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</si>
  <si>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</si>
  <si>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</si>
  <si>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</si>
  <si>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</si>
  <si>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</si>
  <si>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</si>
  <si>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</si>
  <si>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</si>
  <si>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</si>
  <si>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</si>
  <si>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</si>
  <si>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</si>
  <si>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</si>
  <si>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</si>
  <si>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</si>
  <si>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</si>
  <si>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</si>
  <si>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</si>
  <si>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</si>
  <si>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</si>
  <si>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</si>
  <si>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</si>
  <si>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</si>
  <si>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</si>
  <si>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</si>
  <si>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</si>
  <si>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</si>
  <si>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</si>
  <si>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</si>
  <si>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</si>
  <si>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</si>
  <si>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</si>
  <si>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</si>
  <si>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</si>
  <si>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</si>
  <si>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</si>
  <si>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</si>
  <si>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</si>
  <si>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</si>
  <si>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</si>
  <si>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</si>
  <si>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</si>
  <si>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</si>
  <si>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</si>
  <si>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</si>
  <si>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</si>
  <si>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</si>
  <si>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</si>
  <si>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</si>
  <si>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</si>
  <si>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</si>
  <si>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</si>
  <si>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</si>
  <si>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</si>
  <si>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</si>
  <si>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</si>
  <si>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</si>
  <si>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</si>
  <si>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</si>
  <si>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</si>
  <si>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</si>
  <si>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</si>
  <si>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</si>
  <si>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</si>
  <si>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</si>
  <si>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</si>
  <si>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</si>
  <si>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</si>
  <si>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</si>
  <si>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</si>
  <si>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</si>
  <si>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</si>
  <si>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</si>
  <si>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</si>
  <si>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</si>
  <si>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</si>
  <si>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</si>
  <si>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</si>
  <si>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</si>
  <si>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</si>
  <si>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</si>
  <si>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</si>
  <si>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</si>
  <si>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</si>
  <si>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</si>
  <si>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</si>
  <si>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</si>
  <si>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</si>
  <si>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</si>
  <si>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</si>
  <si>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</si>
  <si>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</si>
  <si>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</si>
  <si>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</si>
  <si>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</si>
  <si>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</si>
  <si>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</si>
  <si>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</si>
  <si>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</si>
  <si>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</si>
  <si>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</si>
  <si>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</si>
  <si>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</si>
  <si>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</si>
  <si>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</si>
  <si>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</si>
  <si>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</si>
  <si>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</si>
  <si>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</si>
  <si>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</si>
  <si>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</si>
  <si>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</si>
  <si>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</si>
  <si>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</si>
  <si>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</si>
  <si>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</si>
  <si>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</si>
  <si>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</si>
  <si>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</si>
  <si>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</si>
  <si>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</si>
  <si>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</si>
  <si>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</si>
  <si>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</si>
  <si>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</si>
  <si>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</si>
  <si>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</si>
  <si>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</si>
  <si>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</si>
  <si>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</si>
  <si>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</si>
  <si>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</si>
  <si>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</si>
  <si>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</si>
  <si>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</si>
  <si>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</si>
  <si>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</si>
  <si>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</si>
  <si>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</si>
  <si>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</si>
  <si>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</si>
  <si>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</si>
  <si>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</si>
  <si>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</si>
  <si>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</si>
  <si>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</si>
  <si>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</si>
  <si>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</si>
  <si>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</si>
  <si>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</si>
  <si>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</si>
  <si>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</si>
  <si>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</si>
  <si>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</si>
  <si>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</si>
  <si>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</si>
  <si>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</si>
  <si>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</si>
  <si>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</si>
  <si>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</si>
  <si>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</si>
  <si>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</si>
  <si>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</si>
  <si>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</si>
  <si>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</si>
  <si>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</si>
  <si>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</si>
  <si>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</si>
  <si>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</si>
  <si>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</si>
  <si>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</si>
  <si>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</si>
  <si>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</si>
  <si>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</si>
  <si>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</si>
  <si>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</si>
  <si>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</si>
  <si>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</si>
  <si>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</si>
  <si>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</si>
  <si>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</si>
  <si>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</si>
  <si>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</si>
  <si>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</si>
  <si>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</si>
  <si>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</si>
  <si>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</si>
  <si>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</si>
  <si>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</si>
  <si>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</si>
  <si>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</si>
  <si>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</si>
  <si>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</si>
  <si>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</si>
  <si>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</si>
  <si>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</si>
  <si>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</si>
  <si>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</si>
  <si>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</si>
  <si>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</si>
  <si>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</si>
  <si>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</si>
  <si>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</si>
  <si>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</si>
  <si>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</si>
  <si>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</si>
  <si>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</si>
  <si>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</si>
  <si>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</si>
  <si>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</si>
  <si>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</si>
  <si>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</si>
  <si>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</si>
  <si>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</si>
  <si>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</si>
  <si>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</si>
  <si>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</si>
  <si>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</si>
  <si>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</si>
  <si>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</si>
  <si>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</si>
  <si>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</si>
  <si>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</si>
  <si>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</si>
  <si>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</si>
  <si>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</si>
  <si>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</si>
  <si>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</si>
  <si>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</si>
  <si>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</si>
  <si>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</si>
  <si>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</si>
  <si>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</si>
  <si>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</si>
  <si>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</si>
  <si>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</si>
  <si>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</si>
  <si>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</si>
  <si>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</si>
  <si>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</si>
  <si>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</si>
  <si>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</si>
  <si>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</si>
  <si>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</si>
  <si>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</si>
  <si>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</si>
  <si>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</si>
  <si>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</si>
  <si>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</si>
  <si>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</si>
  <si>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</si>
  <si>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</si>
  <si>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</si>
  <si>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</si>
  <si>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</si>
  <si>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</si>
  <si>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</si>
  <si>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</si>
  <si>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</si>
  <si>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</si>
  <si>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</si>
  <si>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</si>
  <si>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</si>
  <si>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</si>
  <si>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</si>
  <si>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</si>
  <si>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</si>
  <si>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</si>
  <si>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</si>
  <si>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</si>
  <si>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</si>
  <si>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</si>
  <si>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</si>
  <si>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</si>
  <si>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</si>
  <si>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</si>
  <si>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</si>
  <si>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</si>
  <si>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</si>
  <si>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</si>
  <si>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</si>
  <si>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</si>
  <si>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</si>
  <si>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</si>
  <si>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</si>
  <si>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</si>
  <si>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</si>
  <si>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</si>
  <si>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</si>
  <si>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</si>
  <si>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</si>
  <si>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</si>
  <si>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</si>
  <si>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</si>
  <si>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</si>
  <si>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</si>
  <si>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</si>
  <si>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</si>
  <si>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</si>
  <si>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</si>
  <si>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</si>
  <si>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</si>
  <si>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</si>
  <si>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</si>
  <si>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</si>
  <si>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</si>
  <si>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</si>
  <si>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</si>
  <si>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</si>
  <si>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</si>
  <si>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</si>
  <si>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</si>
  <si>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</si>
  <si>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</si>
  <si>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</si>
  <si>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</si>
  <si>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</si>
  <si>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</si>
  <si>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</si>
  <si>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</si>
  <si>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</si>
  <si>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</si>
  <si>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</si>
  <si>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</si>
  <si>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</si>
  <si>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</si>
  <si>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</si>
  <si>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</si>
  <si>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</si>
  <si>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</si>
  <si>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</si>
  <si>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</si>
  <si>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</si>
  <si>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</si>
  <si>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</si>
  <si>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</si>
  <si>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</si>
  <si>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</si>
  <si>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</si>
  <si>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</si>
  <si>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</si>
  <si>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</si>
  <si>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</si>
  <si>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</si>
  <si>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</si>
  <si>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</si>
  <si>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</si>
  <si>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</si>
  <si>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</si>
  <si>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</si>
  <si>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</si>
  <si>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</si>
  <si>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</si>
  <si>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</si>
  <si>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</si>
  <si>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</si>
  <si>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</si>
  <si>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</si>
  <si>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</si>
  <si>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</si>
  <si>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</si>
  <si>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</si>
  <si>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</si>
  <si>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</si>
  <si>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</si>
  <si>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</si>
  <si>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</si>
  <si>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</si>
  <si>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</si>
  <si>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</si>
  <si>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</si>
  <si>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</si>
  <si>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</si>
  <si>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</si>
  <si>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</si>
  <si>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</si>
  <si>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</si>
  <si>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</si>
  <si>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</si>
  <si>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</si>
  <si>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</si>
  <si>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</si>
  <si>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</si>
  <si>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</si>
  <si>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</si>
  <si>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</si>
  <si>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</si>
  <si>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</si>
  <si>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</si>
  <si>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</si>
  <si>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</si>
  <si>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</si>
  <si>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</si>
  <si>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</si>
  <si>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</si>
  <si>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</si>
  <si>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</si>
  <si>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</si>
  <si>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</si>
  <si>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</si>
  <si>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</si>
  <si>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</si>
  <si>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</si>
  <si>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</si>
  <si>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</si>
  <si>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</si>
  <si>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</si>
  <si>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</si>
  <si>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</si>
  <si>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</si>
  <si>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</si>
  <si>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</si>
  <si>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</si>
  <si>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</si>
  <si>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</si>
  <si>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</si>
  <si>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</si>
  <si>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</si>
  <si>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</si>
  <si>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</si>
  <si>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</si>
  <si>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</si>
  <si>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</si>
  <si>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</si>
  <si>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</si>
  <si>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</si>
  <si>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</si>
  <si>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</si>
  <si>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</si>
  <si>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</si>
  <si>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</si>
  <si>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</si>
  <si>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</si>
  <si>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</si>
  <si>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</si>
  <si>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</si>
  <si>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</si>
  <si>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</si>
  <si>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</si>
  <si>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</si>
  <si>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</si>
  <si>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</si>
  <si>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</si>
  <si>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</si>
  <si>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</si>
  <si>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</si>
  <si>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</si>
  <si>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</si>
  <si>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</si>
  <si>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</si>
  <si>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</si>
  <si>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</si>
  <si>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</si>
  <si>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</si>
  <si>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</si>
  <si>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</si>
  <si>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</si>
  <si>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</si>
  <si>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</si>
  <si>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</si>
  <si>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</si>
  <si>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</si>
  <si>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</si>
  <si>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</si>
  <si>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</si>
  <si>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</si>
  <si>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</si>
  <si>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</si>
  <si>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</si>
  <si>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</si>
  <si>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</si>
  <si>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</si>
  <si>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</si>
  <si>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</si>
  <si>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</si>
  <si>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</si>
  <si>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</si>
  <si>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</si>
  <si>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</si>
  <si>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</si>
  <si>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</si>
  <si>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</si>
  <si>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</si>
  <si>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</si>
  <si>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</si>
  <si>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</si>
  <si>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</si>
  <si>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</si>
  <si>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</si>
  <si>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</si>
  <si>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</si>
  <si>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</si>
  <si>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</si>
  <si>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</si>
  <si>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</si>
  <si>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</si>
  <si>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</si>
  <si>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</si>
  <si>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</si>
  <si>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</si>
  <si>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</si>
  <si>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</si>
  <si>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</si>
  <si>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</si>
  <si>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</si>
  <si>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</si>
  <si>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</si>
  <si>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</si>
  <si>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</si>
  <si>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</si>
  <si>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</si>
  <si>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</si>
  <si>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</si>
  <si>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</si>
  <si>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</si>
  <si>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</si>
  <si>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</si>
  <si>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</si>
  <si>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</si>
  <si>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</si>
  <si>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</si>
  <si>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</si>
  <si>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</si>
  <si>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</si>
  <si>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</si>
  <si>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</si>
  <si>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</si>
  <si>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</si>
  <si>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</si>
  <si>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</si>
  <si>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</si>
  <si>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</si>
  <si>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</si>
  <si>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</si>
  <si>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</si>
  <si>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</si>
  <si>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</si>
  <si>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</si>
  <si>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</si>
  <si>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</si>
  <si>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</si>
  <si>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</si>
  <si>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</si>
  <si>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</si>
  <si>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</si>
  <si>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</si>
  <si>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</si>
  <si>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</si>
  <si>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</si>
  <si>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</si>
  <si>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</si>
  <si>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</si>
  <si>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</si>
  <si>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</si>
  <si>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</si>
  <si>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</si>
  <si>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</si>
  <si>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</si>
  <si>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</si>
  <si>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</si>
  <si>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</si>
  <si>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</si>
  <si>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</si>
  <si>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</si>
  <si>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</si>
  <si>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</si>
  <si>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</si>
  <si>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</si>
  <si>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</si>
  <si>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</si>
  <si>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</si>
  <si>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</si>
  <si>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</si>
  <si>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</si>
  <si>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</si>
  <si>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</si>
  <si>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</si>
  <si>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</si>
  <si>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</si>
  <si>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</si>
  <si>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</si>
  <si>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</si>
  <si>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</si>
  <si>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</si>
  <si>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</si>
  <si>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</si>
  <si>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</si>
  <si>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</si>
  <si>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</si>
  <si>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</si>
  <si>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</si>
  <si>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</si>
  <si>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</si>
  <si>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</si>
  <si>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</si>
  <si>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</si>
  <si>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</si>
  <si>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</si>
  <si>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</si>
  <si>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</si>
  <si>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</si>
  <si>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</si>
  <si>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</si>
  <si>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</si>
  <si>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</si>
  <si>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</si>
  <si>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</si>
  <si>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</si>
  <si>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</si>
  <si>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</si>
  <si>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</si>
  <si>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</si>
  <si>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</si>
  <si>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</si>
  <si>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</si>
  <si>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</si>
  <si>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</si>
  <si>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</si>
  <si>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</si>
  <si>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</si>
  <si>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</si>
  <si>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</si>
  <si>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</si>
  <si>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</si>
  <si>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</si>
  <si>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</si>
  <si>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</si>
  <si>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</si>
  <si>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</si>
  <si>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</si>
  <si>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</si>
  <si>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</si>
  <si>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</si>
  <si>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</si>
  <si>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</si>
  <si>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</si>
  <si>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</si>
  <si>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</si>
  <si>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</si>
  <si>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</si>
  <si>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</si>
  <si>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</si>
  <si>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</si>
  <si>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</si>
  <si>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</si>
  <si>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</si>
  <si>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</si>
  <si>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</si>
  <si>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</si>
  <si>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</si>
  <si>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</si>
  <si>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</si>
  <si>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</si>
  <si>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</si>
  <si>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</si>
  <si>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</si>
  <si>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</si>
  <si>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</si>
  <si>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</si>
  <si>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</si>
  <si>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</si>
  <si>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</si>
  <si>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</si>
  <si>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</si>
  <si>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</si>
  <si>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</si>
  <si>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</si>
  <si>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</si>
  <si>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</si>
  <si>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</si>
  <si>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</si>
  <si>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</si>
  <si>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</si>
  <si>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</si>
  <si>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</si>
  <si>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</si>
  <si>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</si>
  <si>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</si>
  <si>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</si>
  <si>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</si>
  <si>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</si>
  <si>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</si>
  <si>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</si>
  <si>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</si>
  <si>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</si>
  <si>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</si>
  <si>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</si>
  <si>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</si>
  <si>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</si>
  <si>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</si>
  <si>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</si>
  <si>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</si>
  <si>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</si>
  <si>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</si>
  <si>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</si>
  <si>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</si>
  <si>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</si>
  <si>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</si>
  <si>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</si>
  <si>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</si>
  <si>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</si>
  <si>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</si>
  <si>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</si>
  <si>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</si>
  <si>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</si>
  <si>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</si>
  <si>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</si>
  <si>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</si>
  <si>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</si>
  <si>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</si>
  <si>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</si>
  <si>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</si>
  <si>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</si>
  <si>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</si>
  <si>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</si>
  <si>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</si>
  <si>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</si>
  <si>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</si>
  <si>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</si>
  <si>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</si>
  <si>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</si>
  <si>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</si>
  <si>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</si>
  <si>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</si>
  <si>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</si>
  <si>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</si>
  <si>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</si>
  <si>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</si>
  <si>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</si>
  <si>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</si>
  <si>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</si>
  <si>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</si>
  <si>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</si>
  <si>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</si>
  <si>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</si>
  <si>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</si>
  <si>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</si>
  <si>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</si>
  <si>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</si>
  <si>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</si>
  <si>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</si>
  <si>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</si>
  <si>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</si>
  <si>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</si>
  <si>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</si>
  <si>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</si>
  <si>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</si>
  <si>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</si>
  <si>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</si>
  <si>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</si>
  <si>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</si>
  <si>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</si>
  <si>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</si>
  <si>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</si>
  <si>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</si>
  <si>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</si>
  <si>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</si>
  <si>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</si>
  <si>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</si>
  <si>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</si>
  <si>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</si>
  <si>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</si>
  <si>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</si>
  <si>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</si>
  <si>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</si>
  <si>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</si>
  <si>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</si>
  <si>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</si>
  <si>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</si>
  <si>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</si>
  <si>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</si>
  <si>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</si>
  <si>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</si>
  <si>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</si>
  <si>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</si>
  <si>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</si>
  <si>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</si>
  <si>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</si>
  <si>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</si>
  <si>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</si>
  <si>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</si>
  <si>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</si>
  <si>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</si>
  <si>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</si>
  <si>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</si>
  <si>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</si>
  <si>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</si>
  <si>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</si>
  <si>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</si>
  <si>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</si>
  <si>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</si>
  <si>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</si>
  <si>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</si>
  <si>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</si>
  <si>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</si>
  <si>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</si>
  <si>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</si>
  <si>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</si>
  <si>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</si>
  <si>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</si>
  <si>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</si>
  <si>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</si>
  <si>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</si>
  <si>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</si>
  <si>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</si>
  <si>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</si>
  <si>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</si>
  <si>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</si>
  <si>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</si>
  <si>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</si>
  <si>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</si>
  <si>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</si>
  <si>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</si>
  <si>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</si>
  <si>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</si>
  <si>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</si>
  <si>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</si>
  <si>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</si>
  <si>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</si>
  <si>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</si>
  <si>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</si>
  <si>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</si>
  <si>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</si>
  <si>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</si>
  <si>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</si>
  <si>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</si>
  <si>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</si>
  <si>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</si>
  <si>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</si>
  <si>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</si>
  <si>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</si>
  <si>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</si>
  <si>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</si>
  <si>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</si>
  <si>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</si>
  <si>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</si>
  <si>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</si>
  <si>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</si>
  <si>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</si>
  <si>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</si>
  <si>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</si>
  <si>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</si>
  <si>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</si>
  <si>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</si>
  <si>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</si>
  <si>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</si>
  <si>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</si>
  <si>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</si>
  <si>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</si>
  <si>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</si>
  <si>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</si>
  <si>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</si>
  <si>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</si>
  <si>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</si>
  <si>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</si>
  <si>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</si>
  <si>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</si>
  <si>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</si>
  <si>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</si>
  <si>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</si>
  <si>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</si>
  <si>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</si>
  <si>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</si>
  <si>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</si>
  <si>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</si>
  <si>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</si>
  <si>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</si>
  <si>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</si>
  <si>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</si>
  <si>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</si>
  <si>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</si>
  <si>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</si>
  <si>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</si>
  <si>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</si>
  <si>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</si>
  <si>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</si>
  <si>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</si>
  <si>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</si>
  <si>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</si>
  <si>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</si>
  <si>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</si>
  <si>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</si>
  <si>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</si>
  <si>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</si>
  <si>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</si>
  <si>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</si>
  <si>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</si>
  <si>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</si>
  <si>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</si>
  <si>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</si>
  <si>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</si>
  <si>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</si>
  <si>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</si>
  <si>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</si>
  <si>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</si>
  <si>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</si>
  <si>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</si>
  <si>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</si>
  <si>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</si>
  <si>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</si>
  <si>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</si>
  <si>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</si>
  <si>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</si>
  <si>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</si>
  <si>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</si>
  <si>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</si>
  <si>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</si>
  <si>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</si>
  <si>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</si>
  <si>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</si>
  <si>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</si>
  <si>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</si>
  <si>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</si>
  <si>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</si>
  <si>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</si>
  <si>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</si>
  <si>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</si>
  <si>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</si>
  <si>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</si>
  <si>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</si>
  <si>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</si>
  <si>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</si>
  <si>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</si>
  <si>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</si>
  <si>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</si>
  <si>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</si>
  <si>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</si>
  <si>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</si>
  <si>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</si>
  <si>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</si>
  <si>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</si>
  <si>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</si>
  <si>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</si>
  <si>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</si>
  <si>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</si>
  <si>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</si>
  <si>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</si>
  <si>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</si>
  <si>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</si>
  <si>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</si>
  <si>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</si>
  <si>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</si>
  <si>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</si>
  <si>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</si>
  <si>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</si>
  <si>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</si>
  <si>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</si>
  <si>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</si>
  <si>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</si>
  <si>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</si>
  <si>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</si>
  <si>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</si>
  <si>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</si>
  <si>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</si>
  <si>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</si>
  <si>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</si>
  <si>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</si>
  <si>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</si>
  <si>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</si>
  <si>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</si>
  <si>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</si>
  <si>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</si>
  <si>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</si>
  <si>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</si>
  <si>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</si>
  <si>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</si>
  <si>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</si>
  <si>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</si>
  <si>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</si>
  <si>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</si>
  <si>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</si>
  <si>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</si>
  <si>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</si>
  <si>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</si>
  <si>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</si>
  <si>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</si>
  <si>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</si>
  <si>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</si>
  <si>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</si>
  <si>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</si>
  <si>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</si>
  <si>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</si>
  <si>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</si>
  <si>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</si>
  <si>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</si>
  <si>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</si>
  <si>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</si>
  <si>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</si>
  <si>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</si>
  <si>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</si>
  <si>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</si>
  <si>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</si>
  <si>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</si>
  <si>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</si>
  <si>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</si>
  <si>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</si>
  <si>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</si>
  <si>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</si>
  <si>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</si>
  <si>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</si>
  <si>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</si>
  <si>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</si>
  <si>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</si>
  <si>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</si>
  <si>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</si>
  <si>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</si>
  <si>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</si>
  <si>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</si>
  <si>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</si>
  <si>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</si>
  <si>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</si>
  <si>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</si>
  <si>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</si>
  <si>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</si>
  <si>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</si>
  <si>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</si>
  <si>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</si>
  <si>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</si>
  <si>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</si>
  <si>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</si>
  <si>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</si>
  <si>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</si>
  <si>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</si>
  <si>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</si>
  <si>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</si>
  <si>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</si>
  <si>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</si>
  <si>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</si>
  <si>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</si>
  <si>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</si>
  <si>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</si>
  <si>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</si>
  <si>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</si>
  <si>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</si>
  <si>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</si>
  <si>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</si>
  <si>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</si>
  <si>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</si>
  <si>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</si>
  <si>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</si>
  <si>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</si>
  <si>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</si>
  <si>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</si>
  <si>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</si>
  <si>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</si>
  <si>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</si>
  <si>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</si>
  <si>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</si>
  <si>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</si>
  <si>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</si>
  <si>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</si>
  <si>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</si>
  <si>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</si>
  <si>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</si>
  <si>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</si>
  <si>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</si>
  <si>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</si>
  <si>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</si>
  <si>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</si>
  <si>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</si>
  <si>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</si>
  <si>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</si>
  <si>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</si>
  <si>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</si>
  <si>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</si>
  <si>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</si>
  <si>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</si>
  <si>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</si>
  <si>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</si>
  <si>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</si>
  <si>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</si>
  <si>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</si>
  <si>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</si>
  <si>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</si>
  <si>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</si>
  <si>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</si>
  <si>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</si>
  <si>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</si>
  <si>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</si>
  <si>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</si>
  <si>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</si>
  <si>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</si>
  <si>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</si>
  <si>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</si>
  <si>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</si>
  <si>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</si>
  <si>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</si>
  <si>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</si>
  <si>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</si>
  <si>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</si>
  <si>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</si>
  <si>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</si>
  <si>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</si>
  <si>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</si>
  <si>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</si>
  <si>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</si>
  <si>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</si>
  <si>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</si>
  <si>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</si>
  <si>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</si>
  <si>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</si>
  <si>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</si>
  <si>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</si>
  <si>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</si>
  <si>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</si>
  <si>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</si>
  <si>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</si>
  <si>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</si>
  <si>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</si>
  <si>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</si>
  <si>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</si>
  <si>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</si>
  <si>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</si>
  <si>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</si>
  <si>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</si>
  <si>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</si>
  <si>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</si>
  <si>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</si>
  <si>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</si>
  <si>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</si>
  <si>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</si>
  <si>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</si>
  <si>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</si>
  <si>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</si>
  <si>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</si>
  <si>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</si>
  <si>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</si>
  <si>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</si>
  <si>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</si>
  <si>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</si>
  <si>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</si>
  <si>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</si>
  <si>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</si>
  <si>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</si>
  <si>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</si>
  <si>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</si>
  <si>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</si>
  <si>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</si>
  <si>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</si>
  <si>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</si>
  <si>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</si>
  <si>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</si>
  <si>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</si>
  <si>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</si>
  <si>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</si>
  <si>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</si>
  <si>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</si>
  <si>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</si>
  <si>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PCM-20251020-00000738</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</si>
  <si>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</si>
  <si>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</si>
  <si>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</si>
  <si>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</si>
  <si>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</si>
  <si>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</si>
  <si>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</si>
  <si>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</si>
  <si>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</si>
  <si>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</si>
  <si>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</si>
  <si>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</si>
  <si>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</si>
  <si>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</si>
  <si>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</si>
  <si>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</si>
  <si>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</si>
  <si>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</si>
  <si>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</si>
  <si>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</si>
  <si>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</si>
  <si>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</si>
  <si>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</si>
  <si>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</si>
  <si>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</si>
  <si>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</si>
  <si>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</si>
  <si>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</si>
  <si>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</si>
  <si>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</si>
  <si>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</si>
  <si>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</si>
  <si>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</si>
  <si>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</si>
  <si>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</si>
  <si>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</si>
  <si>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</si>
  <si>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</si>
  <si>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</si>
  <si>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</si>
  <si>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</si>
  <si>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</si>
  <si>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</si>
  <si>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</si>
  <si>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</si>
  <si>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</si>
  <si>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</si>
  <si>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</si>
  <si>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</si>
  <si>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</si>
  <si>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</si>
  <si>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</si>
  <si>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</si>
  <si>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</si>
  <si>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</si>
  <si>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</si>
  <si>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</si>
  <si>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</si>
  <si>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</si>
  <si>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</si>
  <si>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</si>
  <si>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</si>
  <si>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</si>
  <si>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</si>
  <si>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</si>
  <si>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</si>
  <si>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</si>
  <si>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</si>
  <si>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</si>
  <si>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</si>
  <si>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</si>
  <si>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</si>
  <si>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</si>
  <si>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</si>
  <si>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</si>
  <si>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</si>
  <si>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</si>
  <si>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</si>
  <si>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</si>
  <si>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</si>
  <si>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</si>
  <si>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</si>
  <si>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</si>
  <si>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</si>
  <si>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</si>
  <si>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</si>
  <si>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</si>
  <si>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</si>
  <si>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Team at site TS</t>
  </si>
  <si>
    <t>PCM-20251020-00000538</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</si>
  <si>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</si>
  <si>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</si>
  <si>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</si>
  <si>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</si>
  <si>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</si>
  <si>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PCM-20251020-00000659</t>
  </si>
  <si>
    <t>EM team on the way need 30 Min</t>
  </si>
  <si>
    <t>PCM-20251020-00000720</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</si>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</sst>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tabSelected="1" workbookViewId="0">
      <selection activeCell="K6" sqref="K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287.42361400462687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6.9283015046239598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0.31612557869812008</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3</v>
      </c>
      <c r="D5" s="151" t="s">
        <v>20521</v>
      </c>
      <c r="E5" s="137" t="s">
        <v>38964</v>
      </c>
      <c r="F5" s="138">
        <v>45950.367708333331</v>
      </c>
      <c r="G5" s="139">
        <f ca="1">IFERROR(NOW()-F5,"")</f>
        <v>4.331597221607808E-3</v>
      </c>
      <c r="H5" s="138">
        <v>45950.336689814816</v>
      </c>
      <c r="I5" s="136" t="str">
        <f>IFERROR(VLOOKUP(D5,DB!A:F,6,0),"")</f>
        <v>SCECO</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45950.372039930553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45950.372039930553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45950.372039930553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45950.372039930553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45950.372039930553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45950.372039930553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45950.372039930553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45950.372039930553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45950.372039930553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45950.372039930553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45950.372039930553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45950.372039930553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45950.372039930553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45950.372039930553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45950.372039930553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45950.372039930553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45950.372039930553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45950.372039930553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45950.372039930553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45950.372039930553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45950.372039930553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45950.372039930553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45950.372039930553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45950.372039930553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45950.372039930553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45950.372039930553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45950.372039930553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45950.372039930553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45950.372039930553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45950.372039930553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45950.372039930553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45950.372039930553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45950.372039930553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45950.372039930553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45950.372039930553</v>
      </c>
      <c r="H40" s="138"/>
      <c r="I40" s="136" t="str">
        <f>IFERROR(VLOOKUP(D40,DB!A:F,6,0),"")</f>
        <v/>
      </c>
      <c r="J40" s="136" t="str">
        <f>IFERROR(VLOOKUP(D40,DB!A:G,7,0),"")</f>
        <v/>
      </c>
      <c r="K40" s="140"/>
      <c r="L40" s="141" t="str">
        <f>IFERROR(VLOOKUP(D40,DB!A:I,9,0),"")</f>
        <v/>
      </c>
    </row>
    <row r="41" spans="1:12" ht="15" customHeight="1">
      <c r="A41" s="152"/>
      <c r="B41" s="153" t="str">
        <f>IFERROR(VLOOKUP(D41,DB!A:K,11,0),"")</f>
        <v/>
      </c>
      <c r="C41" s="153"/>
      <c r="D41" s="153"/>
      <c r="E41" s="154"/>
      <c r="F41" s="155"/>
      <c r="G41" s="156">
        <f ca="1">IFERROR(NOW()-F41,"")</f>
        <v>45950.372039930553</v>
      </c>
      <c r="H41" s="155"/>
      <c r="I41" s="153" t="str">
        <f>IFERROR(VLOOKUP(D41,DB!A:F,6,0),"")</f>
        <v/>
      </c>
      <c r="J41" s="153" t="str">
        <f>IFERROR(VLOOKUP(D41,DB!A:G,7,0),"")</f>
        <v/>
      </c>
      <c r="K41" s="157"/>
      <c r="L41" s="158" t="str">
        <f>IFERROR(VLOOKUP(D41,DB!A:I,9,0),"")</f>
        <v/>
      </c>
    </row>
    <row r="42" spans="1:12" ht="15" customHeight="1">
      <c r="A42" s="135"/>
      <c r="B42" s="136" t="str">
        <f>IFERROR(VLOOKUP(D42,DB!A:K,11,0),"")</f>
        <v/>
      </c>
      <c r="C42" s="136"/>
      <c r="D42" s="136"/>
      <c r="E42" s="137"/>
      <c r="F42" s="138"/>
      <c r="G42" s="139">
        <f ca="1">IFERROR(NOW()-F42,"")</f>
        <v>45950.372039930553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45950.372039930553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45950.372039930553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45950.372039930553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45950.372039930553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45950.372039930553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45950.372039930553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45950.372039930553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45950.372039930553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45950.372039930553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45950.372039930553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45950.372039930553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45950.372039930553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45950.372039930553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45950.372039930553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45950.372039930553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45950.372039930553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45950.372039930553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45950.372039930553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45950.372039930553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45950.372039930553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45950.372039930553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45950.372039930553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45950.372039930553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45950.372039930553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45950.372039930553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45950.372039930553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45950.372039930553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45950.372039930553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45950.372039930553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45950.372039930553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45950.372039930553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45950.372039930553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45950.372039930553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45950.372039930553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45950.372039930553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45950.372039930553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45950.372039930553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45950.372039930553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45950.372039930553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45950.372039930553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45950.372039930553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45950.372039930553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45950.372039930553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45950.372039930553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45950.372039930553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45950.372039930553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45950.372039930553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45950.372039930553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45950.372039930553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45950.372039930553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45950.372039930553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45950.372039930553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45950.372039930553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45950.372039930553</v>
      </c>
      <c r="H96" s="138"/>
      <c r="I96" s="136" t="str">
        <f>IFERROR(VLOOKUP(D96,DB!A:F,6,0),"")</f>
        <v/>
      </c>
      <c r="J96" s="136" t="str">
        <f>IFERROR(VLOOKUP(D96,DB!A:G,7,0),"")</f>
        <v/>
      </c>
      <c r="K96" s="140"/>
      <c r="L96" s="141" t="str">
        <f>IFERROR(VLOOKUP(D96,DB!A:I,9,0),"")</f>
        <v/>
      </c>
    </row>
    <row r="97" spans="1:12" ht="15" customHeight="1">
      <c r="A97" s="152"/>
      <c r="B97" s="153" t="str">
        <f>IFERROR(VLOOKUP(D97,DB!A:K,11,0),"")</f>
        <v/>
      </c>
      <c r="C97" s="153"/>
      <c r="D97" s="153"/>
      <c r="E97" s="154"/>
      <c r="F97" s="155"/>
      <c r="G97" s="156">
        <f ca="1">IFERROR(NOW()-F97,"")</f>
        <v>45950.372039930553</v>
      </c>
      <c r="H97" s="155"/>
      <c r="I97" s="153" t="str">
        <f>IFERROR(VLOOKUP(D97,DB!A:F,6,0),"")</f>
        <v/>
      </c>
      <c r="J97" s="153" t="str">
        <f>IFERROR(VLOOKUP(D97,DB!A:G,7,0),"")</f>
        <v/>
      </c>
      <c r="K97" s="157"/>
      <c r="L97" s="158" t="str">
        <f>IFERROR(VLOOKUP(D97,DB!A:I,9,0),"")</f>
        <v/>
      </c>
    </row>
  </sheetData>
  <customSheetViews>
    <customSheetView guid="{F6042A99-DD27-4453-835D-0834D95730CC}" filter="1" showAutoFilter="1">
      <pageMargins left="0" right="0" top="0" bottom="0" header="0" footer="0"/>
      <autoFilter ref="B1:M1" xr:uid="{0A163993-F264-40E7-B850-754288667814}"/>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143.64495659722161</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125.37220196759154</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5.8762644675880438</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0.47085937499650754</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9.4864004626288079E-2</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45950.372039930553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45950.372039930553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45950.372039930553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45950.372039930553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45950.372039930553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45950.372039930553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45950.372039930553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45950.372039930553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45950.372039930553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45950.372039930553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45950.372039930553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45950.372039930553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45950.372039930553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45950.372039930553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45950.372039930553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45950.372039930553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45950.372039930553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45950.372039930553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45950.372039930553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45950.372039930553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45950.372039930553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45950.372039930553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45950.372039930553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45950.372039930553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45950.372039930553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45950.372039930553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45950.372039930553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45950.372039930553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45950.372039930553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45950.372039930553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45950.372039930553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45950.372039930553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45950.372039930553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45950.372039930553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45950.372039930553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45950.372039930553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45950.372039930553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45950.372039930553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45950.372039930553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45950.372039930553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45950.372039930553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45950.372039930553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45950.372039930553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45950.372039930553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45950.372039930553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45950.372039930553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45950.372039930553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45950.372039930553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45950.372039930553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45950.372039930553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45950.372039930553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45950.372039930553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45950.372039930553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45950.372039930553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45950.372039930553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45950.372039930553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45950.372039930553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45950.372039930553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45950.372039930553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45950.372039930553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45950.372039930553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45950.372039930553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45950.372039930553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45950.372039930553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45950.372039930553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45950.372039930553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45950.372039930553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45950.372039930553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45950.372039930553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45950.372039930553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45950.372039930553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45950.372039930553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45950.372039930553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45950.372039930553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45950.372039930553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45950.372039930553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45950.372039930553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45950.372039930553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45950.372039930553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45950.372039930553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D2" sqref="D2: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45950.372039930553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45950.372039930553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45950.372039930553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45950.372039930553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45950.372039930553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45950.372039930553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45950.372039930553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45950.372039930553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45950.372039930553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45950.372039930553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45950.372039930553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45950.372039930553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45950.372039930553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45950.372039930553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45950.372039930553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45950.372039930553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45950.372039930553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45950.372039930553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45950.372039930553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45950.372039930553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45950.372039930553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45950.372039930553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45950.372039930553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45950.372039930553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45950.372039930553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45950.372039930553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45950.372039930553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45950.372039930553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45950.372039930553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45950.372039930553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45950.372039930553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45950.372039930553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45950.372039930553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45950.372039930553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45950.372039930553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45950.372039930553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45950.372039930553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45950.372039930553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45950.372039930553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45950.372039930553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45950.372039930553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45950.372039930553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45950.372039930553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45950.372039930553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45950.372039930553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45950.372039930553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45950.372039930553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45950.372039930553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45950.372039930553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45950.372039930553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45950.372039930553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45950.372039930553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45950.372039930553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45950.372039930553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45950.372039930553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45950.372039930553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45950.372039930553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45950.372039930553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45950.372039930553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45950.372039930553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45950.372039930553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45950.372039930553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45950.372039930553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45950.372039930553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45950.372039930553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45950.372039930553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45950.372039930553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45950.372039930553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45950.372039930553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45950.372039930553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45950.372039930553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45950.372039930553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45950.372039930553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45950.372039930553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45950.372039930553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45950.372039930553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45950.372039930553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45950.372039930553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45950.372039930553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45950.372039930553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45950.372039930553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45950.372039930553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45950.372039930553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45950.372039930553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45950.372039930553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45950.372039930553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45950.372039930553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45950.372039930553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45950.372039930553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45950.372039930553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45950.372039930553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45950.372039930553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45950.372039930553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45950.372039930553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45950.372039930553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45950.372039930553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45950.372039930553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45950.372039930553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45950.372039930553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45950.372039930553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45950.372039930553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45950.372039930553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45950.372039930553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45950.372039930553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45950.372039930553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45950.372039930553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45950.372039930553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45950.372039930553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45950.372039930553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45950.372039930553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45950.372039930553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45950.372039930553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45950.372039930553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45950.372039930553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45950.372039930553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45950.372039930553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45950.372039930553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45950.372039930553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45950.372039930553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45950.372039930553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45950.372039930553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45950.372039930553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45950.372039930553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45950.372039930553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45950.372039930553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45950.372039930553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45950.372039930553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45950.372039930553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45950.372039930553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45950.372039930553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45950.372039930553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45950.372039930553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45950.372039930553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45950.372039930553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45950.372039930553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45950.372039930553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45950.372039930553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45950.372039930553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45950.372039930553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45950.372039930553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45950.372039930553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45950.372039930553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45950.372039930553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45950.372039930553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45950.372039930553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45950.372039930553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45950.372039930553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45950.372039930553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45950.372039930553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45950.372039930553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45950.372039930553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45950.372039930553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45950.372039930553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45950.372039930553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45950.372039930553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45950.372039930553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45950.372039930553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45950.372039930553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45950.372039930553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45950.372039930553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45950.372039930553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45950.372039930553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45950.372039930553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45950.372039930553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45950.372039930553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45950.372039930553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45950.372039930553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45950.372039930553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45950.372039930553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45950.372039930553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45950.372039930553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45950.372039930553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45950.372039930553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45950.372039930553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45950.372039930553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45950.372039930553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45950.372039930553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45950.372039930553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45950.372039930553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45950.372039930553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45950.372039930553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45950.372039930553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45950.372039930553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45950.372039930553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45950.372039930553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45950.372039930553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45950.372039930553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45950.372039930553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45950.372039930553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45950.372039930553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45950.372039930553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45950.372039930553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45950.372039930553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45950.372039930553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45950.372039930553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45950.372039930553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45950.372039930553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45950.372039930553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45950.372039930553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45950.372039930553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45950.372039930553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45950.372039930553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45950.372039930553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45950.372039930553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45950.372039930553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45950.372039930553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45950.372039930553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45950.372039930553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45950.372039930553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45950.372039930553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45950.372039930553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45950.372039930553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45950.372039930553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45950.372039930553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45950.372039930553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45950.372039930553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45950.372039930553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45950.372039930553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45950.372039930553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45950.372039930553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45950.372039930553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45950.372039930553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45950.372039930553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45950.372039930553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45950.372039930553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45950.372039930553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45950.372039930553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45950.372039930553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45950.372039930553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45950.372039930553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45950.372039930553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45950.372039930553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45950.372039930553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45950.372039930553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45950.372039930553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45950.372039930553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45950.372039930553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45950.372039930553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45950.372039930553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45950.372039930553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45950.372039930553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45950.372039930553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45950.372039930553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45950.372039930553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45950.372039930553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45950.372039930553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45950.372039930553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45950.372039930553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45950.372039930553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45950.372039930553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45950.372039930553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45950.372039930553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45950.372039930553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45950.372039930553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45950.372039930553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45950.372039930553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45950.372039930553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45950.372039930553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45950.372039930553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45950.372039930553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45950.372039930553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45950.372039930553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45950.372039930553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45950.372039930553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45950.372039930553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45950.372039930553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45950.372039930553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45950.372039930553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45950.372039930553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45950.372039930553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45950.372039930553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45950.372039930553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45950.372039930553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45950.372039930553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45950.372039930553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45950.372039930553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45950.372039930553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45950.372039930553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45950.372039930553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45950.372039930553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45950.372039930553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45950.372039930553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45950.372039930553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45950.372039930553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45950.372039930553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45950.372039930553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45950.372039930553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45950.372039930553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45950.372039930553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45950.372039930553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45950.372039930553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45950.372039930553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45950.372039930553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45950.372039930553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45950.372039930553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45950.372039930553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45950.372039930553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45950.372039930553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45950.372039930553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45950.372039930553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45950.372039930553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45950.372039930553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45950.372039930553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45950.372039930553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45950.372039930553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45950.372039930553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45950.372039930553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45950.372039930553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45950.372039930553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45950.372039930553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45950.372039930553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45950.372039930553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45950.372039930553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45950.372039930553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45950.372039930553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45950.372039930553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45950.372039930553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45950.372039930553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45950.372039930553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45950.372039930553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45950.372039930553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45950.372039930553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45950.372039930553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45950.372039930553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45950.372039930553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45950.372039930553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45950.372039930553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45950.372039930553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45950.372039930553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45950.372039930553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45950.372039930553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45950.372039930553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45950.372039930553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45950.372039930553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45950.372039930553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45950.372039930553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45950.372039930553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45950.372039930553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45950.372039930553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45950.372039930553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45950.372039930553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45950.372039930553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45950.372039930553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45950.372039930553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45950.372039930553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45950.372039930553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45950.372039930553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45950.372039930553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45950.372039930553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45950.372039930553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45950.372039930553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45950.372039930553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45950.372039930553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45950.372039930553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45950.372039930553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45950.372039930553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45950.372039930553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45950.372039930553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45950.372039930553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45950.372039930553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45950.372039930553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45950.372039930553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45950.372039930553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45950.372039930553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45950.372039930553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45950.372039930553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45950.372039930553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45950.372039930553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45950.372039930553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45950.372039930553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45950.372039930553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45950.372039930553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45950.372039930553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45950.372039930553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45950.372039930553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45950.372039930553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45950.372039930553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45950.372039930553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45950.372039930553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45950.372039930553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45950.372039930553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45950.372039930553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45950.372039930553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45950.372039930553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45950.372039930553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45950.372039930553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45950.372039930553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45950.372039930553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45950.372039930553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45950.372039930553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45950.372039930553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45950.372039930553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45950.372039930553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45950.372039930553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45950.372039930553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45950.372039930553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45950.372039930553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45950.372039930553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45950.372039930553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45950.372039930553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45950.372039930553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45950.372039930553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45950.372039930553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45950.372039930553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45950.372039930553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45950.372039930553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45950.372039930553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45950.372039930553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45950.372039930553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45950.372039930553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45950.372039930553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45950.372039930553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45950.372039930553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45950.372039930553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45950.372039930553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45950.372039930553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45950.372039930553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45950.372039930553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45950.372039930553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45950.372039930553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45950.372039930553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45950.372039930553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45950.372039930553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45950.372039930553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45950.372039930553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45950.372039930553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45950.372039930553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45950.372039930553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45950.372039930553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45950.372039930553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45950.372039930553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45950.372039930553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45950.372039930553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45950.372039930553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45950.372039930553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45950.372039930553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45950.372039930553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45950.372039930553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45950.372039930553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45950.372039930553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45950.372039930553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45950.372039930553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45950.372039930553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45950.372039930553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45950.372039930553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45950.372039930553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45950.372039930553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45950.372039930553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45950.372039930553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45950.372039930553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45950.372039930553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45950.372039930553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45950.372039930553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45950.372039930553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45950.372039930553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45950.372039930553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45950.372039930553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45950.372039930553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45950.372039930553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45950.372039930553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45950.372039930553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45950.372039930553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45950.372039930553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45950.372039930553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45950.372039930553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45950.372039930553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45950.372039930553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45950.372039930553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45950.372039930553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45950.372039930553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45950.372039930553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45950.372039930553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45950.372039930553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45950.372039930553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45950.372039930553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45950.372039930553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45950.372039930553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45950.372039930553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45950.372039930553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45950.372039930553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45950.372039930553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45950.372039930553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45950.372039930553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45950.372039930553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45950.372039930553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45950.372039930553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45950.372039930553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45950.372039930553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45950.372039930553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45950.372039930553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45950.372039930553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45950.372039930553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45950.372039930553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45950.372039930553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45950.372039930553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45950.372039930553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45950.372039930553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45950.372039930553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45950.372039930553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45950.372039930553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45950.372039930553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45950.372039930553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45950.372039930553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45950.372039930553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45950.372039930553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45950.372039930553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45950.372039930553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45950.372039930553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45950.372039930553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45950.372039930553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45950.372039930553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45950.372039930553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45950.372039930553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45950.372039930553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45950.372039930553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45950.372039930553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45950.372039930553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45950.372039930553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45950.372039930553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45950.372039930553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45950.372039930553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45950.372039930553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45950.372039930553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45950.372039930553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45950.372039930553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45950.372039930553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45950.372039930553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45950.372039930553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45950.372039930553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45950.372039930553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45950.372039930553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45950.372039930553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45950.372039930553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45950.372039930553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45950.372039930553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45950.372039930553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45950.372039930553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45950.372039930553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45950.372039930553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45950.372039930553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45950.372039930553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45950.372039930553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45950.372039930553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45950.372039930553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45950.372039930553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45950.372039930553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45950.372039930553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45950.372039930553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45950.372039930553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45950.372039930553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45950.372039930553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45950.372039930553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45950.372039930553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45950.372039930553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45950.372039930553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45950.372039930553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45950.372039930553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45950.372039930553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45950.372039930553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45950.372039930553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45950.372039930553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45950.372039930553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45950.372039930553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45950.372039930553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45950.372039930553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45950.372039930553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45950.372039930553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45950.372039930553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45950.372039930553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45950.372039930553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45950.372039930553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45950.372039930553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45950.372039930553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45950.372039930553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45950.372039930553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45950.372039930553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45950.372039930553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45950.372039930553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45950.372039930553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45950.372039930553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45950.372039930553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45950.372039930553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45950.372039930553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45950.372039930553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45950.372039930553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45950.372039930553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45950.372039930553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45950.372039930553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45950.372039930553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45950.372039930553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45950.372039930553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45950.372039930553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45950.372039930553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45950.372039930553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45950.372039930553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45950.372039930553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45950.372039930553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45950.372039930553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45950.372039930553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45950.372039930553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45950.372039930553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45950.372039930553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45950.372039930553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45950.372039930553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45950.372039930553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45950.372039930553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45950.372039930553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45950.372039930553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45950.372039930553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45950.372039930553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45950.372039930553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45950.372039930553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45950.372039930553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45950.372039930553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45950.372039930553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45950.372039930553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45950.372039930553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45950.372039930553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45950.372039930553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45950.372039930553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45950.372039930553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45950.372039930553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45950.372039930553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45950.372039930553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45950.372039930553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45950.372039930553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45950.372039930553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45950.372039930553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45950.372039930553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45950.372039930553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45950.372039930553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45950.372039930553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45950.372039930553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45950.372039930553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45950.372039930553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45950.372039930553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45950.372039930553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45950.372039930553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45950.372039930553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45950.372039930553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45950.372039930553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45950.372039930553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45950.372039930553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45950.372039930553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45950.372039930553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45950.372039930553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45950.372039930553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45950.372039930553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45950.372039930553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45950.372039930553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45950.372039930553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45950.372039930553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45950.372039930553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45950.372039930553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45950.372039930553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45950.372039930553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45950.372039930553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45950.372039930553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45950.372039930553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45950.372039930553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45950.372039930553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45950.372039930553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45950.372039930553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45950.372039930553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45950.372039930553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45950.372039930553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45950.372039930553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45950.372039930553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45950.372039930553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45950.372039930553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45950.372039930553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45950.372039930553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45950.372039930553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45950.372039930553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45950.372039930553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45950.372039930553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45950.372039930553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45950.372039930553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45950.372039930553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45950.372039930553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45950.372039930553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45950.372039930553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45950.372039930553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45950.372039930553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45950.372039930553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45950.372039930553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45950.372039930553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45950.372039930553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45950.372039930553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45950.372039930553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45950.372039930553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45950.372039930553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45950.372039930553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45950.372039930553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45950.372039930553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45950.372039930553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45950.372039930553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45950.372039930553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45950.372039930553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45950.372039930553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45950.372039930553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45950.372039930553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45950.372039930553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45950.372039930553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45950.372039930553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45950.372039930553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45950.372039930553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45950.372039930553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45950.372039930553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45950.372039930553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45950.372039930553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45950.372039930553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45950.372039930553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45950.372039930553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45950.372039930553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45950.372039930553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45950.372039930553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45950.372039930553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45950.372039930553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45950.372039930553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45950.372039930553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45950.372039930553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45950.372039930553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45950.372039930553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45950.372039930553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45950.372039930553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45950.372039930553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45950.372039930553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45950.372039930553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45950.372039930553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45950.372039930553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45950.372039930553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45950.372039930553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45950.372039930553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45950.372039930553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45950.372039930553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45950.372039930553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45950.372039930553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45950.372039930553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45950.372039930553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45950.372039930553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45950.372039930553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45950.372039930553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45950.372039930553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45950.372039930553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45950.372039930553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45950.372039930553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45950.372039930553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45950.372039930553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45950.372039930553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45950.372039930553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45950.372039930553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45950.372039930553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45950.372039930553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45950.372039930553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45950.372039930553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45950.372039930553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45950.372039930553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45950.372039930553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45950.372039930553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45950.372039930553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45950.372039930553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45950.372039930553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45950.372039930553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45950.372039930553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45950.372039930553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45950.372039930553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45950.372039930553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45950.372039930553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45950.372039930553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45950.372039930553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45950.372039930553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45950.372039930553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45950.372039930553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45950.372039930553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45950.372039930553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45950.372039930553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45950.372039930553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45950.372039930553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45950.372039930553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45950.372039930553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45950.372039930553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45950.372039930553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45950.372039930553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45950.372039930553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45950.372039930553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45950.372039930553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45950.372039930553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45950.372039930553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45950.372039930553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45950.372039930553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45950.372039930553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45950.372039930553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45950.372039930553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45950.372039930553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45950.372039930553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45950.372039930553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45950.372039930553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45950.372039930553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45950.372039930553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45950.372039930553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45950.372039930553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45950.372039930553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45950.372039930553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45950.372039930553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45950.372039930553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45950.372039930553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45950.372039930553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45950.372039930553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45950.372039930553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45950.372039930553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45950.372039930553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45950.372039930553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45950.372039930553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45950.372039930553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45950.372039930553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45950.372039930553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45950.372039930553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45950.372039930553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45950.372039930553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45950.372039930553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45950.372039930553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45950.372039930553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45950.372039930553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45950.372039930553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45950.372039930553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45950.372039930553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45950.372039930553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45950.372039930553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45950.372039930553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45950.372039930553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45950.372039930553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45950.372039930553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45950.372039930553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45950.372039930553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45950.372039930553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45950.372039930553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45950.372039930553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45950.372039930553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45950.372039930553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45950.372039930553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45950.372039930553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45950.372039930553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45950.372039930553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45950.372039930553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45950.372039930553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45950.372039930553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45950.372039930553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45950.372039930553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45950.372039930553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45950.372039930553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45950.372039930553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45950.372039930553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45950.372039930553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45950.372039930553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45950.372039930553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45950.372039930553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45950.372039930553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45950.372039930553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45950.372039930553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45950.372039930553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45950.372039930553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45950.372039930553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45950.372039930553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45950.372039930553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45950.372039930553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45950.372039930553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45950.372039930553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45950.372039930553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45950.372039930553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45950.372039930553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45950.372039930553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45950.372039930553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45950.372039930553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45950.372039930553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45950.372039930553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45950.372039930553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45950.372039930553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45950.372039930553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45950.372039930553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45950.372039930553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45950.372039930553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45950.372039930553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45950.372039930553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45950.372039930553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45950.372039930553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45950.372039930553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45950.372039930553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45950.372039930553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45950.372039930553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45950.372039930553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45950.372039930553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45950.372039930553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45950.372039930553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45950.372039930553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45950.372039930553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45950.372039930553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45950.372039930553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45950.372039930553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45950.372039930553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45950.372039930553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45950.372039930553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45950.372039930553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45950.372039930553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45950.372039930553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45950.372039930553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45950.372039930553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45950.372039930553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45950.372039930553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45950.372039930553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45950.372039930553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45950.372039930553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45950.372039930553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45950.372039930553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45950.372039930553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45950.372039930553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45950.372039930553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45950.372039930553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45950.372039930553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45950.372039930553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45950.372039930553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45950.372039930553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45950.372039930553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45950.372039930553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45950.372039930553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45950.372039930553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45950.372039930553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45950.372039930553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45950.372039930553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45950.372039930553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45950.372039930553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45950.372039930553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45950.372039930553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45950.372039930553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45950.372039930553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45950.372039930553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45950.372039930553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45950.372039930553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45950.372039930553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45950.372039930553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45950.372039930553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45950.372039930553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45950.372039930553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45950.372039930553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45950.372039930553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45950.372039930553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45950.372039930553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45950.372039930553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45950.372039930553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45950.372039930553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45950.372039930553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45950.372039930553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45950.372039930553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45950.372039930553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45950.372039930553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45950.372039930553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45950.372039930553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45950.372039930553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45950.372039930553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45950.372039930553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45950.372039930553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45950.372039930553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45950.372039930553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45950.372039930553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45950.372039930553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45950.372039930553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45950.372039930553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45950.372039930553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45950.372039930553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45950.372039930553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45950.372039930553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45950.372039930553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45950.372039930553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45950.372039930553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45950.372039930553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45950.372039930553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45950.372039930553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45950.372039930553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45950.372039930553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45950.372039930553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45950.372039930553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45950.372039930553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45950.372039930553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45950.372039930553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45950.372039930553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45950.372039930553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45950.372039930553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45950.372039930553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45950.372039930553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45950.372039930553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45950.372039930553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45950.372039930553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45950.372039930553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45950.372039930553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45950.372039930553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45950.372039930553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45950.372039930553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45950.372039930553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45950.372039930553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45950.372039930553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45950.372039930553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45950.372039930553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45950.372039930553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45950.372039930553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45950.372039930553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45950.372039930553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45950.372039930553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45950.372039930553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45950.372039930553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45950.372039930553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45950.372039930553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45950.372039930553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45950.372039930553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45950.372039930553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45950.372039930553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45950.372039930553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45950.372039930553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45950.372039930553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45950.372039930553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45950.372039930553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45950.372039930553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45950.372039930553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45950.372039930553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45950.372039930553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45950.372039930553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45950.372039930553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45950.372039930553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45950.372039930553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45950.372039930553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45950.372039930553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45950.372039930553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45950.372039930553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45950.372039930553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45950.372039930553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45950.372039930553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45950.372039930553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45950.372039930553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45950.372039930553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45950.372039930553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45950.372039930553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45950.372039930553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45950.372039930553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45950.372039930553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45950.372039930553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45950.372039930553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45950.372039930553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45950.372039930553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45950.372039930553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45950.372039930553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45950.372039930553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45950.372039930553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45950.372039930553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45950.372039930553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45950.372039930553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45950.372039930553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45950.372039930553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45950.372039930553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45950.372039930553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45950.372039930553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45950.372039930553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45950.372039930553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45950.372039930553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45950.372039930553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45950.372039930553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45950.372039930553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45950.372039930553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45950.372039930553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45950.372039930553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45950.372039930553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45950.372039930553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45950.372039930553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45950.372039930553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45950.372039930553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45950.372039930553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45950.372039930553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45950.372039930553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45950.372039930553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45950.372039930553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45950.372039930553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45950.372039930553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45950.372039930553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45950.372039930553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45950.372039930553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45950.372039930553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45950.372039930553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45950.372039930553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45950.372039930553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45950.372039930553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45950.372039930553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45950.372039930553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45950.372039930553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45950.372039930553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45950.372039930553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45950.372039930553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45950.372039930553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45950.372039930553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45950.372039930553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45950.372039930553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45950.372039930553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45950.372039930553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45950.372039930553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45950.372039930553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45950.372039930553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45950.372039930553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45950.372039930553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45950.372039930553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45950.372039930553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45950.372039930553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45950.372039930553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45950.372039930553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45950.372039930553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45950.372039930553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45950.372039930553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45950.372039930553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45950.372039930553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45950.372039930553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45950.372039930553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45950.372039930553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45950.372039930553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45950.372039930553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45950.372039930553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45950.372039930553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45950.372039930553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45950.372039930553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45950.372039930553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45950.372039930553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45950.372039930553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45950.372039930553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45950.372039930553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45950.372039930553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45950.372039930553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45950.372039930553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45950.372039930553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45950.372039930553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45950.372039930553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45950.372039930553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45950.372039930553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45950.372039930553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45950.372039930553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45950.372039930553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45950.372039930553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45950.372039930553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45950.372039930553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45950.372039930553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246.89132233795681</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0.25820891203329666</v>
      </c>
      <c r="H3" s="125">
        <v>45950.102280092593</v>
      </c>
      <c r="I3" s="121" t="str">
        <f>IFERROR(VLOOKUP(D3,DB!A:F,6,0),"")</f>
        <v>SCECO</v>
      </c>
      <c r="J3" s="121" t="str">
        <f>IFERROR(VLOOKUP(D3,DB!A:G,7,0),"")</f>
        <v>Dead+Vandalized</v>
      </c>
      <c r="K3" s="127" t="s">
        <v>39065</v>
      </c>
      <c r="L3" s="123" t="str">
        <f>IFERROR(VLOOKUP(D3,DB!A:I,9,0),"")</f>
        <v>Latis</v>
      </c>
    </row>
    <row r="4" spans="1:16" ht="15" customHeight="1">
      <c r="A4" s="121" t="s">
        <v>39066</v>
      </c>
      <c r="B4" s="121" t="str">
        <f>IFERROR(VLOOKUP(D4,DB!A:K,11,0),"")</f>
        <v>R4</v>
      </c>
      <c r="C4" s="122">
        <v>1</v>
      </c>
      <c r="D4" s="123" t="s">
        <v>37745</v>
      </c>
      <c r="E4" s="100" t="s">
        <v>38964</v>
      </c>
      <c r="F4" s="125">
        <v>45950.340844907405</v>
      </c>
      <c r="G4" s="126">
        <f ca="1">IFERROR(NOW()-F4,"")</f>
        <v>3.1195023148029577E-2</v>
      </c>
      <c r="H4" s="125">
        <v>45950.334814814814</v>
      </c>
      <c r="I4" s="121" t="str">
        <f>IFERROR(VLOOKUP(D4,DB!A:F,6,0),"")</f>
        <v>SCECO</v>
      </c>
      <c r="J4" s="121" t="str">
        <f>IFERROR(VLOOKUP(D4,DB!A:G,7,0),"")</f>
        <v>Vandalized</v>
      </c>
      <c r="K4" s="127" t="s">
        <v>39067</v>
      </c>
      <c r="L4" s="123" t="str">
        <f>IFERROR(VLOOKUP(D4,DB!A:I,9,0),"")</f>
        <v>Latis</v>
      </c>
    </row>
    <row r="5" spans="1:16" ht="15" customHeight="1">
      <c r="A5" s="121" t="s">
        <v>39068</v>
      </c>
      <c r="B5" s="121" t="str">
        <f>IFERROR(VLOOKUP(D5,DB!A:K,11,0),"")</f>
        <v>R4</v>
      </c>
      <c r="C5" s="122">
        <v>6</v>
      </c>
      <c r="D5" s="95" t="s">
        <v>34671</v>
      </c>
      <c r="E5" s="100" t="s">
        <v>39049</v>
      </c>
      <c r="F5" s="125">
        <v>45950.361504629633</v>
      </c>
      <c r="G5" s="126">
        <f ca="1">IFERROR(NOW()-F5,"")</f>
        <v>1.0535300920309965E-2</v>
      </c>
      <c r="H5" s="125">
        <v>45950.354641203703</v>
      </c>
      <c r="I5" s="121" t="str">
        <f>IFERROR(VLOOKUP(D5,DB!A:F,6,0),"")</f>
        <v>SCECO</v>
      </c>
      <c r="J5" s="121" t="str">
        <f>IFERROR(VLOOKUP(D5,DB!A:G,7,0),"")</f>
        <v>Vandalized+In progress</v>
      </c>
      <c r="K5" s="127" t="s">
        <v>39069</v>
      </c>
      <c r="L5" s="123" t="str">
        <f>IFERROR(VLOOKUP(D5,DB!A:I,9,0),"")</f>
        <v>Latis</v>
      </c>
    </row>
    <row r="6" spans="1:16" ht="15" customHeight="1">
      <c r="A6" s="121"/>
      <c r="B6" s="121" t="str">
        <f>IFERROR(VLOOKUP(D6,DB!A:K,11,0),"")</f>
        <v/>
      </c>
      <c r="C6" s="122"/>
      <c r="D6" s="123"/>
      <c r="E6" s="100"/>
      <c r="F6" s="125"/>
      <c r="G6" s="126">
        <f ca="1">IFERROR(NOW()-F6,"")</f>
        <v>45950.372039930553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45950.372039930553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45950.372039930553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45950.372039930553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45950.372039930553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45950.372039930553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45950.372039930553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45950.372039930553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45950.372039930553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45950.372039930553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45950.372039930553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45950.372039930553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45950.372039930553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45950.372039930553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45950.372039930553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45950.372039930553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45950.372039930553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45950.372039930553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45950.372039930553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45950.372039930553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45950.372039930553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45950.372039930553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45950.372039930553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45950.372039930553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45950.372039930553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45950.372039930553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45950.372039930553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45950.372039930553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45950.372039930553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45950.372039930553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45950.372039930553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45950.372039930553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45950.372039930553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45950.372039930553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45950.372039930553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45950.372039930553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45950.372039930553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45950.372039930553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45950.372039930553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45950.372039930553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45950.372039930553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45950.372039930553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45950.372039930553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45950.372039930553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45950.372039930553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45950.372039930553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45950.372039930553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45950.372039930553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45950.372039930553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45950.372039930553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45950.372039930553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45950.372039930553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45950.372039930553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45950.372039930553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45950.372039930553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45950.372039930553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45950.372039930553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45950.372039930553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45950.372039930553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45950.372039930553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45950.372039930553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45950.372039930553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45950.372039930553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45950.372039930553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45950.372039930553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45950.372039930553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45950.372039930553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45950.372039930553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45950.372039930553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45950.372039930553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45950.372039930553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45950.372039930553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45950.372039930553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45950.372039930553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45950.372039930553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45950.372039930553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45950.372039930553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45950.372039930553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45950.372039930553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45950.372039930553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45950.372039930553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45950.372039930553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45950.372039930553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45950.372039930553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45950.372039930553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45950.372039930553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45950.372039930553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45950.372039930553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45950.372039930553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45950.372039930553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45950.372039930553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45950.372039930553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45950.372039930553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45950.372039930553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45950.372039930553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45950.372039930553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45950.372039930553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45950.372039930553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45950.372039930553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45950.372039930553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45950.372039930553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45950.372039930553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45950.372039930553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45950.372039930553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45950.372039930553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45950.372039930553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45950.372039930553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45950.372039930553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45950.372039930553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45950.372039930553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45950.372039930553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45950.372039930553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45950.372039930553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45950.372039930553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45950.372039930553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45950.372039930553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45950.372039930553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45950.372039930553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45950.372039930553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45950.372039930553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45950.372039930553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45950.372039930553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45950.372039930553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45950.372039930553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45950.372039930553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45950.372039930553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45950.372039930553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45950.372039930553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45950.372039930553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45950.372039930553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45950.372039930553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45950.372039930553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45950.372039930553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45950.372039930553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45950.372039930553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45950.372039930553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45950.372039930553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45950.372039930553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45950.372039930553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45950.372039930553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45950.372039930553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45950.372039930553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45950.372039930553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45950.372039930553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45950.372039930553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45950.372039930553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45950.372039930553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45950.372039930553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45950.372039930553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45950.372039930553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45950.372039930553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45950.372039930553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45950.372039930553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45950.372039930553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45950.372039930553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45950.372039930553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45950.372039930553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45950.372039930553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45950.372039930553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45950.372039930553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45950.372039930553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45950.372039930553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45950.372039930553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45950.372039930553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45950.372039930553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45950.372039930553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45950.372039930553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45950.372039930553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45950.372039930553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45950.372039930553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45950.372039930553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45950.372039930553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45950.372039930553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45950.372039930553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45950.372039930553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45950.372039930553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45950.372039930553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45950.372039930553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45950.372039930553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45950.372039930553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45950.372039930553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45950.372039930553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45950.372039930553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45950.372039930553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45950.372039930553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45950.372039930553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45950.372039930553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45950.372039930553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45950.372039930553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45950.372039930553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45950.372039930553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45950.372039930553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45950.372039930553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45950.372039930553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45950.372039930553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45950.372039930553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45950.372039930553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45950.372039930553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45950.372039930553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45950.372039930553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45950.372039930553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45950.372039930553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45950.372039930553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45950.372039930553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45950.372039930553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45950.372039930553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45950.372039930553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45950.372039930553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45950.372039930553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45950.372039930553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45950.372039930553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45950.372039930553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45950.372039930553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45950.372039930553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45950.372039930553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45950.372039930553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45950.372039930553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45950.372039930553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45950.372039930553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45950.372039930553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45950.372039930553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45950.372039930553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45950.372039930553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45950.372039930553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45950.372039930553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45950.372039930553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45950.372039930553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45950.372039930553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45950.372039930553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45950.372039930553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45950.372039930553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45950.372039930553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45950.372039930553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45950.372039930553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45950.372039930553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45950.372039930553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45950.372039930553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45950.372039930553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45950.372039930553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45950.372039930553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45950.372039930553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45950.372039930553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45950.372039930553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45950.372039930553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45950.372039930553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45950.372039930553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45950.372039930553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45950.372039930553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45950.372039930553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45950.372039930553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45950.372039930553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45950.372039930553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45950.372039930553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45950.372039930553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45950.372039930553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45950.372039930553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45950.372039930553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45950.372039930553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45950.372039930553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45950.372039930553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45950.372039930553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45950.372039930553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45950.372039930553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45950.372039930553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45950.372039930553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45950.372039930553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45950.372039930553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45950.372039930553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45950.372039930553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45950.372039930553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45950.372039930553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45950.372039930553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45950.372039930553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45950.372039930553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45950.372039930553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45950.372039930553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45950.372039930553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45950.372039930553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45950.372039930553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45950.372039930553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45950.372039930553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45950.372039930553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45950.372039930553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45950.372039930553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45950.372039930553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45950.372039930553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45950.372039930553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45950.372039930553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45950.372039930553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45950.372039930553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45950.372039930553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45950.372039930553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45950.372039930553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45950.372039930553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45950.372039930553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45950.372039930553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45950.372039930553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45950.372039930553</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45950.372039930553</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39070</v>
      </c>
      <c r="B2" s="37" t="str">
        <f>IFERROR(VLOOKUP(D2,DB!A:K,11,0),"")</f>
        <v>R5</v>
      </c>
      <c r="C2" s="37">
        <v>3</v>
      </c>
      <c r="D2" s="120" t="s">
        <v>36000</v>
      </c>
      <c r="E2" s="37" t="s">
        <v>38964</v>
      </c>
      <c r="F2" s="38">
        <v>45891.832060185188</v>
      </c>
      <c r="G2" s="146">
        <f ca="1">IFERROR(NOW()-F2,"")</f>
        <v>58.53997974536469</v>
      </c>
      <c r="H2" s="38">
        <v>45891.790393518517</v>
      </c>
      <c r="I2" s="37" t="str">
        <f>IFERROR(VLOOKUP(D2,DB!A:F,6,0),"")</f>
        <v>Generator-SG</v>
      </c>
      <c r="J2" s="37" t="str">
        <f>IFERROR(VLOOKUP(D2,DB!A:G,7,0),"")</f>
        <v>Vandalized</v>
      </c>
      <c r="K2" s="37" t="s">
        <v>39071</v>
      </c>
      <c r="L2" s="37" t="str">
        <f>IFERROR(VLOOKUP(D2,DB!A:I,9,0),"")</f>
        <v>Latis</v>
      </c>
      <c r="M2" s="119"/>
    </row>
    <row r="3" spans="1:13" ht="30.75">
      <c r="A3" s="37" t="s">
        <v>39072</v>
      </c>
      <c r="B3" s="37" t="str">
        <f>IFERROR(VLOOKUP(D3,DB!A:K,11,0),"")</f>
        <v>R5</v>
      </c>
      <c r="C3" s="37">
        <v>1</v>
      </c>
      <c r="D3" s="37" t="s">
        <v>31295</v>
      </c>
      <c r="E3" s="37" t="s">
        <v>39049</v>
      </c>
      <c r="F3" s="38">
        <v>45926.188877314817</v>
      </c>
      <c r="G3" s="146">
        <f t="shared" ref="G3" ca="1" si="0">IFERROR(NOW()-F3,"")</f>
        <v>24.183162615736364</v>
      </c>
      <c r="H3" s="38">
        <v>45926.158159722225</v>
      </c>
      <c r="I3" s="37" t="str">
        <f>IFERROR(VLOOKUP(D3,DB!A:F,6,0),"")</f>
        <v>SCECO</v>
      </c>
      <c r="J3" s="37" t="str">
        <f>IFERROR(VLOOKUP(D3,DB!A:G,7,0),"")</f>
        <v>Good</v>
      </c>
      <c r="K3" s="37" t="s">
        <v>39073</v>
      </c>
      <c r="L3" s="37" t="str">
        <f>IFERROR(VLOOKUP(D3,DB!A:I,9,0),"")</f>
        <v>Latis</v>
      </c>
      <c r="M3" s="119"/>
    </row>
    <row r="4" spans="1:13" ht="30.75">
      <c r="A4" s="37" t="s">
        <v>39074</v>
      </c>
      <c r="B4" s="37" t="str">
        <f>IFERROR(VLOOKUP(D4,DB!A:K,11,0),"")</f>
        <v>R5</v>
      </c>
      <c r="C4" s="37">
        <v>2</v>
      </c>
      <c r="D4" s="37" t="s">
        <v>31159</v>
      </c>
      <c r="E4" s="37" t="s">
        <v>38964</v>
      </c>
      <c r="F4" s="38">
        <v>45944.771574074075</v>
      </c>
      <c r="G4" s="39">
        <f t="shared" ref="G4" ca="1" si="1">IFERROR(NOW()-F4,"")</f>
        <v>5.6004658564779675</v>
      </c>
      <c r="H4" s="38">
        <v>45944.676192129627</v>
      </c>
      <c r="I4" s="37" t="str">
        <f>IFERROR(VLOOKUP(D4,DB!A:F,6,0),"")</f>
        <v>SCECO</v>
      </c>
      <c r="J4" s="37" t="str">
        <f>IFERROR(VLOOKUP(D4,DB!A:G,7,0),"")</f>
        <v>Dead</v>
      </c>
      <c r="K4" s="37" t="s">
        <v>39075</v>
      </c>
      <c r="L4" s="37" t="str">
        <f>IFERROR(VLOOKUP(D4,DB!A:I,9,0),"")</f>
        <v>Latis</v>
      </c>
    </row>
    <row r="5" spans="1:13" ht="45.75">
      <c r="A5" s="159" t="s">
        <v>39076</v>
      </c>
      <c r="B5" s="159" t="str">
        <f>IFERROR(VLOOKUP(D5,DB!A:K,11,0),"")</f>
        <v>R5</v>
      </c>
      <c r="C5" s="159">
        <v>1</v>
      </c>
      <c r="D5" s="159" t="s">
        <v>34747</v>
      </c>
      <c r="E5" s="159" t="s">
        <v>39049</v>
      </c>
      <c r="F5" s="160">
        <v>45948.661111111112</v>
      </c>
      <c r="G5" s="161">
        <f ca="1">IFERROR(NOW()-F5,"")</f>
        <v>1.7109288194405963</v>
      </c>
      <c r="H5" s="160">
        <v>45948.661111111112</v>
      </c>
      <c r="I5" s="159" t="str">
        <f>IFERROR(VLOOKUP(D5,DB!A:F,6,0),"")</f>
        <v>SCECO</v>
      </c>
      <c r="J5" s="159" t="str">
        <f>IFERROR(VLOOKUP(D5,DB!A:G,7,0),"")</f>
        <v>Dead</v>
      </c>
      <c r="K5" s="159" t="s">
        <v>39077</v>
      </c>
      <c r="L5" s="159" t="str">
        <f>IFERROR(VLOOKUP(D5,DB!A:I,9,0),"")</f>
        <v>Latis</v>
      </c>
    </row>
    <row r="6" spans="1:13" ht="15">
      <c r="A6" s="159"/>
      <c r="B6" s="159" t="str">
        <f>IFERROR(VLOOKUP(D6,DB!A:K,11,0),"")</f>
        <v/>
      </c>
      <c r="C6" s="159"/>
      <c r="D6" s="159"/>
      <c r="E6" s="159"/>
      <c r="F6" s="160"/>
      <c r="G6" s="161">
        <f ca="1">IFERROR(NOW()-F6,"")</f>
        <v>45950.372039930553</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45950.372039930553</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45950.372039930553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45950.372039930553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45950.372039930553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45950.372039930553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45950.372039930553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45950.372039930553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45950.372039930553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45950.372039930553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45950.372039930553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45950.372039930553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45950.372039930553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45950.372039930553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45950.372039930553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45950.372039930553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45950.372039930553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45950.372039930553</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45950.372039930553</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45950.372039930553</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45950.372039930553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45950.372039930553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45950.372039930553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45950.372039930553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45950.372039930553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45950.372039930553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45950.372039930553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45950.372039930553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45950.372039930553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45950.372039930553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45950.372039930553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45950.372039930553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45950.372039930553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45950.372039930553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45950.372039930553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45950.372039930553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45950.372039930553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45950.372039930553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45950.372039930553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45950.372039930553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45950.372039930553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45950.372039930553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45950.372039930553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45950.372039930553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45950.372039930553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45950.372039930553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45950.372039930553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45950.372039930553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45950.372039930553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45950.372039930553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45950.372039930553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45950.372039930553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45950.372039930553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45950.372039930553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45950.372039930553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45950.372039930553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45950.372039930553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45950.372039930553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45950.372039930553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45950.372039930553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45950.372039930553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45950.372039930553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45950.372039930553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45950.372039930553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45950.372039930553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45950.372039930553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45950.372039930553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45950.372039930553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45950.372039930553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45950.372039930553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45950.372039930553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45950.372039930553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45950.372039930553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45950.372039930553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45950.372039930553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45950.372039930553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45950.372039930553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45950.372039930553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45950.372039930553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45950.372039930553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45950.372039930553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45950.372039930553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45950.372039930553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45950.372039930553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45950.372039930553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45950.372039930553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45950.372039930553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45950.372039930553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45950.372039930553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45950.372039930553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45950.372039930553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45950.372039930553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45950.372039930553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45950.372039930553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45950.372039930553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45950.372039930553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45950.372039930553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45950.372039930553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45950.372039930553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45950.372039930553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45950.372039930553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45950.372039930553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45950.372039930553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45950.372039930553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45950.372039930553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45950.372039930553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45950.372039930553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45950.372039930553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45950.372039930553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45950.372039930553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45950.372039930553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45950.372039930553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45950.372039930553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45950.372039930553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45950.372039930553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45950.372039930553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45950.372039930553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45950.372039930553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45950.372039930553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45950.372039930553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45950.372039930553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45950.372039930553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45950.372039930553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45950.372039930553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45950.372039930553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45950.372039930553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45950.372039930553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45950.372039930553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45950.372039930553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45950.372039930553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45950.372039930553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45950.372039930553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45950.372039930553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45950.372039930553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45950.372039930553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45950.372039930553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45950.372039930553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45950.372039930553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45950.372039930553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45950.372039930553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45950.372039930553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45950.372039930553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45950.372039930553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45950.372039930553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45950.372039930553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45950.372039930553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45950.372039930553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45950.372039930553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45950.372039930553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45950.372039930553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45950.372039930553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45950.372039930553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45950.372039930553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45950.372039930553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45950.372039930553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45950.372039930553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45950.372039930553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45950.372039930553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45950.372039930553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45950.372039930553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45950.372039930553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45950.372039930553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45950.372039930553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45950.372039930553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45950.372039930553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45950.372039930553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45950.372039930553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45950.372039930553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45950.372039930553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45950.372039930553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45950.372039930553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45950.372039930553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45950.372039930553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45950.372039930553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45950.372039930553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45950.372039930553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45950.372039930553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45950.372039930553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45950.372039930553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45950.372039930553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45950.372039930553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45950.372039930553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45950.372039930553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45950.372039930553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45950.372039930553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45950.372039930553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45950.372039930553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45950.372039930553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45950.372039930553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45950.372039930553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45950.372039930553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45950.372039930553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45950.372039930553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45950.372039930553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45950.372039930553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45950.372039930553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45950.372039930553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45950.372039930553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45950.372039930553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45950.372039930553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45950.372039930553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45950.372039930553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45950.372039930553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45950.372039930553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45950.372039930553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45950.372039930553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45950.372039930553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45950.372039930553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45950.372039930553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45950.372039930553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45950.372039930553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45950.372039930553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45950.372039930553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45950.372039930553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45950.372039930553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45950.372039930553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45950.372039930553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45950.372039930553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45950.372039930553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45950.372039930553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45950.372039930553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45950.372039930553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45950.372039930553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45950.372039930553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45950.372039930553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45950.372039930553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45950.372039930553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45950.372039930553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45950.372039930553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45950.372039930553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45950.372039930553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45950.372039930553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45950.372039930553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45950.372039930553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45950.372039930553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45950.372039930553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45950.372039930553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45950.372039930553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45950.372039930553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45950.372039930553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45950.372039930553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45950.372039930553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45950.372039930553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45950.372039930553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45950.372039930553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45950.372039930553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45950.372039930553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45950.372039930553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45950.372039930553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45950.372039930553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45950.372039930553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45950.372039930553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45950.372039930553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45950.372039930553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45950.372039930553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45950.372039930553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45950.372039930553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45950.372039930553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45950.372039930553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45950.372039930553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45950.372039930553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45950.372039930553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45950.372039930553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45950.372039930553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45950.372039930553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45950.372039930553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45950.372039930553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45950.372039930553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45950.372039930553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45950.372039930553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45950.372039930553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45950.372039930553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45950.372039930553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45950.372039930553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45950.372039930553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45950.372039930553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45950.372039930553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45950.372039930553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45950.372039930553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45950.372039930553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45950.372039930553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45950.372039930553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45950.372039930553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45950.372039930553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45950.372039930553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45950.372039930553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45950.372039930553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45950.372039930553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45950.372039930553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45950.372039930553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45950.372039930553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45950.372039930553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45950.372039930553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45950.372039930553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45950.372039930553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45950.372039930553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45950.372039930553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45950.372039930553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45950.372039930553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45950.372039930553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45950.372039930553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45950.372039930553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45950.372039930553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45950.372039930553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45950.372039930553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45950.372039930553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45950.372039930553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45950.372039930553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45950.372039930553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45950.372039930553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45950.372039930553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45950.372039930553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45950.372039930553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45950.372039930553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45950.372039930553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45950.372039930553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45950.372039930553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45950.372039930553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45950.372039930553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45950.372039930553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45950.372039930553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45950.372039930553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45950.372039930553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45950.372039930553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45950.372039930553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45950.372039930553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45950.372039930553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45950.372039930553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45950.372039930553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45950.372039930553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45950.372039930553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45950.372039930553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45950.372039930553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45950.372039930553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45950.372039930553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45950.372039930553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45950.372039930553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45950.372039930553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45950.372039930553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45950.372039930553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45950.372039930553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45950.372039930553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45950.372039930553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45950.372039930553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45950.372039930553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45950.372039930553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45950.372039930553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45950.372039930553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45950.372039930553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45950.372039930553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45950.372039930553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45950.372039930553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45950.372039930553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45950.372039930553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45950.372039930553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45950.372039930553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45950.372039930553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45950.372039930553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45950.372039930553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45950.372039930553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45950.372039930553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45950.372039930553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45950.372039930553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45950.372039930553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45950.372039930553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45950.372039930553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45950.372039930553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45950.372039930553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45950.372039930553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45950.372039930553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45950.372039930553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45950.372039930553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45950.372039930553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45950.372039930553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45950.372039930553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45950.372039930553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45950.372039930553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45950.372039930553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45950.372039930553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45950.372039930553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45950.372039930553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45950.372039930553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45950.372039930553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45950.372039930553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45950.372039930553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45950.372039930553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45950.372039930553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45950.372039930553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45950.372039930553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45950.372039930553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45950.372039930553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45950.372039930553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45950.372039930553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45950.372039930553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45950.372039930553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45950.372039930553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45950.372039930553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45950.372039930553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45950.372039930553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45950.372039930553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45950.372039930553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45950.372039930553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45950.372039930553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45950.372039930553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45950.372039930553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45950.372039930553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45950.372039930553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45950.372039930553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45950.372039930553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45950.372039930553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45950.372039930553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45950.372039930553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45950.372039930553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45950.372039930553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45950.372039930553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45950.372039930553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45950.372039930553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45950.372039930553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45950.372039930553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45950.372039930553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45950.372039930553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45950.372039930553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45950.372039930553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45950.372039930553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45950.372039930553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45950.372039930553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45950.372039930553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45950.372039930553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45950.372039930553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45950.372039930553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45950.372039930553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45950.372039930553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45950.372039930553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45950.372039930553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45950.372039930553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45950.372039930553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45950.372039930553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45950.372039930553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45950.372039930553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45950.372039930553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45950.372039930553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45950.372039930553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45950.372039930553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45950.372039930553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45950.372039930553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45950.372039930553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45950.372039930553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45950.372039930553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45950.372039930553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45950.372039930553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45950.372039930553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45950.372039930553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45950.372039930553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45950.372039930553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45950.372039930553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45950.372039930553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45950.372039930553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45950.372039930553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45950.372039930553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45950.372039930553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45950.372039930553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45950.372039930553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45950.372039930553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45950.372039930553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45950.372039930553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45950.372039930553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45950.372039930553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45950.372039930553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45950.372039930553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45950.372039930553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45950.372039930553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45950.372039930553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45950.372039930553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45950.372039930553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45950.372039930553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45950.372039930553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45950.372039930553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45950.372039930553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45950.372039930553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45950.372039930553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45950.372039930553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45950.372039930553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45950.372039930553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45950.372039930553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45950.372039930553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45950.372039930553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45950.372039930553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45950.372039930553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45950.372039930553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45950.372039930553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45950.372039930553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45950.372039930553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45950.372039930553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45950.372039930553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45950.372039930553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45950.372039930553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45950.372039930553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45950.372039930553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45950.372039930553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45950.372039930553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45950.372039930553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45950.372039930553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45950.372039930553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45950.372039930553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45950.372039930553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45950.372039930553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45950.372039930553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45950.372039930553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45950.372039930553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45950.372039930553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45950.372039930553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45950.372039930553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45950.372039930553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45950.372039930553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45950.372039930553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45950.372039930553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45950.372039930553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45950.372039930553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45950.372039930553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45950.372039930553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45950.372039930553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45950.372039930553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45950.372039930553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45950.372039930553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45950.372039930553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45950.372039930553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45950.372039930553</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45950.372039930553</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45950.372039930553</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45950.372039930553</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45950.372039930553</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45950.372039930553</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45950.372039930553</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45950.372039930553</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45950.372039930553</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45950.372039930553</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45950.372039930553</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45950.372039930553</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45950.372039930553</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45950.372039930553</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45950.372039930553</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45950.372039930553</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45950.372039930553</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45950.372039930553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45950.372039930553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45950.372039930553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45950.372039930553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45950.372039930553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45950.372039930553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45950.372039930553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45950.372039930553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45950.372039930553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45950.372039930553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45950.372039930553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45950.372039930553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45950.372039930553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45950.372039930553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45950.372039930553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45950.372039930553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45950.372039930553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45950.372039930553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45950.372039930553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45950.372039930553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45950.372039930553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45950.372039930553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45950.372039930553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45950.372039930553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45950.372039930553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45950.372039930553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45950.372039930553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45950.372039930553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45950.372039930553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45950.372039930553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45950.372039930553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45950.372039930553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45950.372039930553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45950.372039930553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45950.372039930553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45950.372039930553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45950.372039930553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45950.372039930553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45950.372039930553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45950.372039930553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45950.372039930553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45950.372039930553</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2025-10-20T05:57:19Z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