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41" documentId="13_ncr:1_{F6CB121F-512D-4AA6-A0C1-0FB36C537598}" xr6:coauthVersionLast="47" xr6:coauthVersionMax="47" xr10:uidLastSave="{76FE8277-8D93-4651-B850-595258FD81AF}"/>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B2" i="6"/>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<sst xmlns="http://schemas.openxmlformats.org/spreadsheetml/2006/main" count="178584" uniqueCount="39078">
  <si>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</si>
  <si>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</si>
  <si>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</si>
  <si>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</si>
  <si>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</si>
  <si>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</si>
  <si>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</si>
  <si>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</si>
  <si>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</si>
  <si>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</si>
  <si>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</si>
  <si>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</si>
  <si>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</si>
  <si>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</si>
  <si>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</si>
  <si>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</si>
  <si>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</si>
  <si>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</si>
  <si>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</si>
  <si>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</si>
  <si>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</si>
  <si>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</si>
  <si>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</si>
  <si>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</si>
  <si>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</si>
  <si>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</si>
  <si>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</si>
  <si>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</si>
  <si>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</si>
  <si>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</si>
  <si>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</si>
  <si>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</si>
  <si>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</si>
  <si>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</si>
  <si>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</si>
  <si>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</si>
  <si>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</si>
  <si>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</si>
  <si>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</si>
  <si>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</si>
  <si>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</si>
  <si>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</si>
  <si>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</si>
  <si>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</si>
  <si>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</si>
  <si>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</si>
  <si>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</si>
  <si>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</si>
  <si>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</si>
  <si>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</si>
  <si>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</si>
  <si>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</si>
  <si>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</si>
  <si>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</si>
  <si>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</si>
  <si>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</si>
  <si>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</si>
  <si>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</si>
  <si>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</si>
  <si>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</si>
  <si>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</si>
  <si>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</si>
  <si>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</si>
  <si>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</si>
  <si>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</si>
  <si>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</si>
  <si>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</si>
  <si>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</si>
  <si>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</si>
  <si>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</si>
  <si>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</si>
  <si>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</si>
  <si>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</si>
  <si>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</si>
  <si>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</si>
  <si>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</si>
  <si>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</si>
  <si>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</si>
  <si>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</si>
  <si>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</si>
  <si>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</si>
  <si>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</si>
  <si>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</si>
  <si>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</si>
  <si>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</si>
  <si>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</si>
  <si>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</si>
  <si>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</si>
  <si>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</si>
  <si>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</si>
  <si>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</si>
  <si>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</si>
  <si>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</si>
  <si>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</si>
  <si>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</si>
  <si>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</si>
  <si>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</si>
  <si>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</si>
  <si>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</si>
  <si>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</si>
  <si>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</si>
  <si>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</si>
  <si>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</si>
  <si>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</si>
  <si>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</si>
  <si>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</si>
  <si>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</si>
  <si>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</si>
  <si>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</si>
  <si>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</si>
  <si>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</si>
  <si>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</si>
  <si>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</si>
  <si>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</si>
  <si>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</si>
  <si>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</si>
  <si>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</si>
  <si>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</si>
  <si>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</si>
  <si>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</si>
  <si>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</si>
  <si>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</si>
  <si>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</si>
  <si>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</si>
  <si>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</si>
  <si>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</si>
  <si>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</si>
  <si>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</si>
  <si>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</si>
  <si>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</si>
  <si>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</si>
  <si>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</si>
  <si>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</si>
  <si>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</si>
  <si>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</si>
  <si>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</si>
  <si>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</si>
  <si>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</si>
  <si>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</si>
  <si>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</si>
  <si>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</si>
  <si>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</si>
  <si>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</si>
  <si>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</si>
  <si>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</si>
  <si>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</si>
  <si>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</si>
  <si>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</si>
  <si>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</si>
  <si>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</si>
  <si>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</si>
  <si>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</si>
  <si>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</si>
  <si>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</si>
  <si>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</si>
  <si>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</si>
  <si>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</si>
  <si>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</si>
  <si>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</si>
  <si>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</si>
  <si>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</si>
  <si>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</si>
  <si>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</si>
  <si>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</si>
  <si>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</si>
  <si>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</si>
  <si>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</si>
  <si>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</si>
  <si>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</si>
  <si>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</si>
  <si>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</si>
  <si>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</si>
  <si>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</si>
  <si>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</si>
  <si>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</si>
  <si>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</si>
  <si>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</si>
  <si>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</si>
  <si>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</si>
  <si>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</si>
  <si>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</si>
  <si>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</si>
  <si>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</si>
  <si>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</si>
  <si>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</si>
  <si>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</si>
  <si>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</si>
  <si>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</si>
  <si>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</si>
  <si>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</si>
  <si>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</si>
  <si>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</si>
  <si>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</si>
  <si>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</si>
  <si>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</si>
  <si>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</si>
  <si>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</si>
  <si>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</si>
  <si>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</si>
  <si>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</si>
  <si>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</si>
  <si>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</si>
  <si>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</si>
  <si>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</si>
  <si>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</si>
  <si>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</si>
  <si>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</si>
  <si>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</si>
  <si>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</si>
  <si>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</si>
  <si>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</si>
  <si>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</si>
  <si>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</si>
  <si>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</si>
  <si>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</si>
  <si>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</si>
  <si>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</si>
  <si>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</si>
  <si>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</si>
  <si>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</si>
  <si>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</si>
  <si>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</si>
  <si>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</si>
  <si>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</si>
  <si>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</si>
  <si>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</si>
  <si>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</si>
  <si>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</si>
  <si>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</si>
  <si>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</si>
  <si>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</si>
  <si>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</si>
  <si>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</si>
  <si>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</si>
  <si>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</si>
  <si>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</si>
  <si>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</si>
  <si>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</si>
  <si>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</si>
  <si>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</si>
  <si>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</si>
  <si>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</si>
  <si>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</si>
  <si>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</si>
  <si>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</si>
  <si>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</si>
  <si>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</si>
  <si>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</si>
  <si>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</si>
  <si>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</si>
  <si>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</si>
  <si>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</si>
  <si>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</si>
  <si>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</si>
  <si>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</si>
  <si>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</si>
  <si>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</si>
  <si>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</si>
  <si>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</si>
  <si>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</si>
  <si>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</si>
  <si>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</si>
  <si>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</si>
  <si>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</si>
  <si>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</si>
  <si>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</si>
  <si>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</si>
  <si>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</si>
  <si>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</si>
  <si>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</si>
  <si>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</si>
  <si>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</si>
  <si>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</si>
  <si>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</si>
  <si>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</si>
  <si>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</si>
  <si>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</si>
  <si>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</si>
  <si>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</si>
  <si>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</si>
  <si>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</si>
  <si>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</si>
  <si>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</si>
  <si>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</si>
  <si>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</si>
  <si>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</si>
  <si>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</si>
  <si>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</si>
  <si>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</si>
  <si>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</si>
  <si>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</si>
  <si>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</si>
  <si>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</si>
  <si>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</si>
  <si>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</si>
  <si>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</si>
  <si>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</si>
  <si>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</si>
  <si>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</si>
  <si>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</si>
  <si>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</si>
  <si>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</si>
  <si>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</si>
  <si>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</si>
  <si>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</si>
  <si>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</si>
  <si>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</si>
  <si>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</si>
  <si>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</si>
  <si>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</si>
  <si>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</si>
  <si>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</si>
  <si>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</si>
  <si>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</si>
  <si>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</si>
  <si>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</si>
  <si>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</si>
  <si>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</si>
  <si>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</si>
  <si>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</si>
  <si>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</si>
  <si>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</si>
  <si>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</si>
  <si>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</si>
  <si>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</si>
  <si>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</si>
  <si>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</si>
  <si>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</si>
  <si>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</si>
  <si>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</si>
  <si>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</si>
  <si>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</si>
  <si>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</si>
  <si>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</si>
  <si>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</si>
  <si>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</si>
  <si>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</si>
  <si>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</si>
  <si>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</si>
  <si>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</si>
  <si>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</si>
  <si>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</si>
  <si>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</si>
  <si>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</si>
  <si>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</si>
  <si>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</si>
  <si>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</si>
  <si>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</si>
  <si>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</si>
  <si>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</si>
  <si>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</si>
  <si>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</si>
  <si>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</si>
  <si>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</si>
  <si>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</si>
  <si>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</si>
  <si>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</si>
  <si>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</si>
  <si>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</si>
  <si>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</si>
  <si>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</si>
  <si>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</si>
  <si>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</si>
  <si>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</si>
  <si>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</si>
  <si>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</si>
  <si>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</si>
  <si>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</si>
  <si>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</si>
  <si>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</si>
  <si>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</si>
  <si>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</si>
  <si>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</si>
  <si>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</si>
  <si>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</si>
  <si>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</si>
  <si>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</si>
  <si>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</si>
  <si>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</si>
  <si>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</si>
  <si>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</si>
  <si>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</si>
  <si>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</si>
  <si>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</si>
  <si>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</si>
  <si>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</si>
  <si>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</si>
  <si>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</si>
  <si>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</si>
  <si>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</si>
  <si>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</si>
  <si>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</si>
  <si>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</si>
  <si>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</si>
  <si>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</si>
  <si>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</si>
  <si>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</si>
  <si>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</si>
  <si>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</si>
  <si>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</si>
  <si>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</si>
  <si>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</si>
  <si>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</si>
  <si>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</si>
  <si>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</si>
  <si>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</si>
  <si>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</si>
  <si>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</si>
  <si>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</si>
  <si>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</si>
  <si>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</si>
  <si>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</si>
  <si>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</si>
  <si>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</si>
  <si>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</si>
  <si>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</si>
  <si>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</si>
  <si>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</si>
  <si>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</si>
  <si>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</si>
  <si>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</si>
  <si>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</si>
  <si>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</si>
  <si>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</si>
  <si>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</si>
  <si>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</si>
  <si>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</si>
  <si>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</si>
  <si>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</si>
  <si>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</si>
  <si>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</si>
  <si>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</si>
  <si>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</si>
  <si>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</si>
  <si>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</si>
  <si>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</si>
  <si>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</si>
  <si>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</si>
  <si>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</si>
  <si>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</si>
  <si>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</si>
  <si>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</si>
  <si>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</si>
  <si>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</si>
  <si>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</si>
  <si>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</si>
  <si>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</si>
  <si>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</si>
  <si>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</si>
  <si>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</si>
  <si>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</si>
  <si>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</si>
  <si>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</si>
  <si>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</si>
  <si>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</si>
  <si>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</si>
  <si>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</si>
  <si>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</si>
  <si>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</si>
  <si>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</si>
  <si>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</si>
  <si>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</si>
  <si>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</si>
  <si>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</si>
  <si>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</si>
  <si>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</si>
  <si>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</si>
  <si>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</si>
  <si>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</si>
  <si>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</si>
  <si>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</si>
  <si>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</si>
  <si>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</si>
  <si>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</si>
  <si>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</si>
  <si>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</si>
  <si>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</si>
  <si>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</si>
  <si>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</si>
  <si>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</si>
  <si>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</si>
  <si>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</si>
  <si>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</si>
  <si>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</si>
  <si>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</si>
  <si>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</si>
  <si>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</si>
  <si>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</si>
  <si>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</si>
  <si>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</si>
  <si>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</si>
  <si>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</si>
  <si>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</si>
  <si>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</si>
  <si>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</si>
  <si>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</si>
  <si>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</si>
  <si>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</si>
  <si>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</si>
  <si>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</si>
  <si>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</si>
  <si>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</si>
  <si>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</si>
  <si>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</si>
  <si>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</si>
  <si>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</si>
  <si>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</si>
  <si>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</si>
  <si>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</si>
  <si>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</si>
  <si>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</si>
  <si>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</si>
  <si>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</si>
  <si>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</si>
  <si>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</si>
  <si>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</si>
  <si>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</si>
  <si>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</si>
  <si>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</si>
  <si>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</si>
  <si>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</si>
  <si>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</si>
  <si>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</si>
  <si>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</si>
  <si>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</si>
  <si>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</si>
  <si>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</si>
  <si>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</si>
  <si>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</si>
  <si>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</si>
  <si>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</si>
  <si>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</si>
  <si>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</si>
  <si>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</si>
  <si>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</si>
  <si>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</si>
  <si>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</si>
  <si>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</si>
  <si>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</si>
  <si>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</si>
  <si>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</si>
  <si>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</si>
  <si>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</si>
  <si>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</si>
  <si>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</si>
  <si>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</si>
  <si>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</si>
  <si>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</si>
  <si>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</si>
  <si>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</si>
  <si>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</si>
  <si>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</si>
  <si>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</si>
  <si>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</si>
  <si>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</si>
  <si>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</si>
  <si>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</si>
  <si>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</si>
  <si>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</si>
  <si>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</si>
  <si>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</si>
  <si>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</si>
  <si>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</si>
  <si>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</si>
  <si>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</si>
  <si>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</si>
  <si>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</si>
  <si>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</si>
  <si>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</si>
  <si>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</si>
  <si>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</si>
  <si>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</si>
  <si>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</si>
  <si>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</si>
  <si>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</si>
  <si>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</si>
  <si>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</si>
  <si>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</si>
  <si>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</si>
  <si>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</si>
  <si>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</si>
  <si>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</si>
  <si>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</si>
  <si>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</si>
  <si>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</si>
  <si>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</si>
  <si>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</si>
  <si>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</si>
  <si>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</si>
  <si>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</si>
  <si>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</si>
  <si>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</si>
  <si>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</si>
  <si>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</si>
  <si>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</si>
  <si>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</si>
  <si>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</si>
  <si>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</si>
  <si>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</si>
  <si>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</si>
  <si>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</si>
  <si>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</si>
  <si>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</si>
  <si>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</si>
  <si>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</si>
  <si>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</si>
  <si>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</si>
  <si>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</si>
  <si>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</si>
  <si>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</si>
  <si>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</si>
  <si>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</si>
  <si>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</si>
  <si>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</si>
  <si>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</si>
  <si>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</si>
  <si>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</si>
  <si>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</si>
  <si>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</si>
  <si>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</si>
  <si>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</si>
  <si>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</si>
  <si>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</si>
  <si>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</si>
  <si>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</si>
  <si>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</si>
  <si>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</si>
  <si>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</si>
  <si>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</si>
  <si>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</si>
  <si>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</si>
  <si>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</si>
  <si>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</si>
  <si>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</si>
  <si>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</si>
  <si>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</si>
  <si>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</si>
  <si>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</si>
  <si>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</si>
  <si>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</si>
  <si>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</si>
  <si>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</si>
  <si>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</si>
  <si>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</si>
  <si>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</si>
  <si>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</si>
  <si>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</si>
  <si>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</si>
  <si>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</si>
  <si>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</si>
  <si>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</si>
  <si>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</si>
  <si>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</si>
  <si>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</si>
  <si>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</si>
  <si>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</si>
  <si>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</si>
  <si>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</si>
  <si>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</si>
  <si>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</si>
  <si>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</si>
  <si>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</si>
  <si>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</si>
  <si>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</si>
  <si>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</si>
  <si>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</si>
  <si>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</si>
  <si>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</si>
  <si>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</si>
  <si>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</si>
  <si>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</si>
  <si>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</si>
  <si>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</si>
  <si>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</si>
  <si>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</si>
  <si>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</si>
  <si>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</si>
  <si>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</si>
  <si>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</si>
  <si>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</si>
  <si>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</si>
  <si>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</si>
  <si>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</si>
  <si>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</si>
  <si>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</si>
  <si>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</si>
  <si>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</si>
  <si>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</si>
  <si>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</si>
  <si>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</si>
  <si>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</si>
  <si>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</si>
  <si>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</si>
  <si>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</si>
  <si>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</si>
  <si>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</si>
  <si>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</si>
  <si>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</si>
  <si>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</si>
  <si>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</si>
  <si>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</si>
  <si>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</si>
  <si>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</si>
  <si>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</si>
  <si>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</si>
  <si>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</si>
  <si>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</si>
  <si>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</si>
  <si>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</si>
  <si>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</si>
  <si>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</si>
  <si>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</si>
  <si>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</si>
  <si>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</si>
  <si>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</si>
  <si>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</si>
  <si>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</si>
  <si>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</si>
  <si>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</si>
  <si>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</si>
  <si>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</si>
  <si>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</si>
  <si>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</si>
  <si>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</si>
  <si>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</si>
  <si>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</si>
  <si>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</si>
  <si>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</si>
  <si>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</si>
  <si>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</si>
  <si>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</si>
  <si>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</si>
  <si>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</si>
  <si>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</si>
  <si>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</si>
  <si>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</si>
  <si>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</si>
  <si>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</si>
  <si>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</si>
  <si>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</si>
  <si>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</si>
  <si>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</si>
  <si>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</si>
  <si>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</si>
  <si>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</si>
  <si>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</si>
  <si>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</si>
  <si>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</si>
  <si>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</si>
  <si>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</si>
  <si>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</si>
  <si>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</si>
  <si>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</si>
  <si>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</si>
  <si>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</si>
  <si>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</si>
  <si>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</si>
  <si>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</si>
  <si>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</si>
  <si>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</si>
  <si>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</si>
  <si>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</si>
  <si>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</si>
  <si>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</si>
  <si>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</si>
  <si>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</si>
  <si>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</si>
  <si>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</si>
  <si>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</si>
  <si>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</si>
  <si>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</si>
  <si>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</si>
  <si>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</si>
  <si>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</si>
  <si>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</si>
  <si>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</si>
  <si>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</si>
  <si>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</si>
  <si>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</si>
  <si>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</si>
  <si>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</si>
  <si>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</si>
  <si>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</si>
  <si>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</si>
  <si>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</si>
  <si>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</si>
  <si>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</si>
  <si>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</si>
  <si>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</si>
  <si>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</si>
  <si>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</si>
  <si>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</si>
  <si>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</si>
  <si>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</si>
  <si>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</si>
  <si>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</si>
  <si>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</si>
  <si>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</si>
  <si>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</si>
  <si>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</si>
  <si>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</si>
  <si>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</si>
  <si>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</si>
  <si>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</si>
  <si>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</si>
  <si>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</si>
  <si>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</si>
  <si>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</si>
  <si>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</si>
  <si>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</si>
  <si>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</si>
  <si>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</si>
  <si>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</si>
  <si>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</si>
  <si>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</si>
  <si>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</si>
  <si>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</si>
  <si>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</si>
  <si>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</si>
  <si>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</si>
  <si>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</si>
  <si>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</si>
  <si>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</si>
  <si>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</si>
  <si>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</si>
  <si>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</si>
  <si>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</si>
  <si>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</si>
  <si>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</si>
  <si>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</si>
  <si>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</si>
  <si>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</si>
  <si>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</si>
  <si>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</si>
  <si>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</si>
  <si>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</si>
  <si>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</si>
  <si>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</si>
  <si>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</si>
  <si>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</si>
  <si>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</si>
  <si>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</si>
  <si>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</si>
  <si>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</si>
  <si>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</si>
  <si>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</si>
  <si>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</si>
  <si>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</si>
  <si>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</si>
  <si>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</si>
  <si>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</si>
  <si>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</si>
  <si>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</si>
  <si>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</si>
  <si>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</si>
  <si>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</si>
  <si>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</si>
  <si>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</si>
  <si>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</si>
  <si>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</si>
  <si>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</si>
  <si>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</si>
  <si>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</si>
  <si>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</si>
  <si>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</si>
  <si>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</si>
  <si>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</si>
  <si>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</si>
  <si>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</si>
  <si>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</si>
  <si>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</si>
  <si>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</si>
  <si>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</si>
  <si>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</si>
  <si>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</si>
  <si>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</si>
  <si>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</si>
  <si>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</si>
  <si>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</si>
  <si>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</si>
  <si>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</si>
  <si>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</si>
  <si>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</si>
  <si>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</si>
  <si>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</si>
  <si>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</si>
  <si>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</si>
  <si>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</si>
  <si>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</si>
  <si>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</si>
  <si>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</si>
  <si>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</si>
  <si>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</si>
  <si>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</si>
  <si>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</si>
  <si>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</si>
  <si>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</si>
  <si>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</si>
  <si>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</si>
  <si>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</si>
  <si>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</si>
  <si>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</si>
  <si>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</si>
  <si>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</si>
  <si>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</si>
  <si>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</si>
  <si>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</si>
  <si>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</si>
  <si>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</si>
  <si>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</si>
  <si>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</si>
  <si>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</si>
  <si>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</si>
  <si>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</si>
  <si>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</si>
  <si>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</si>
  <si>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</si>
  <si>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</si>
  <si>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</si>
  <si>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</si>
  <si>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</si>
  <si>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</si>
  <si>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</si>
  <si>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</si>
  <si>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</si>
  <si>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</si>
  <si>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</si>
  <si>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</si>
  <si>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</si>
  <si>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</si>
  <si>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</si>
  <si>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</si>
  <si>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</si>
  <si>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</si>
  <si>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</si>
  <si>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</si>
  <si>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</si>
  <si>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</si>
  <si>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</si>
  <si>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</si>
  <si>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</si>
  <si>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</si>
  <si>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</si>
  <si>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</si>
  <si>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</si>
  <si>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</si>
  <si>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</si>
  <si>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</si>
  <si>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</si>
  <si>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</si>
  <si>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</si>
  <si>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</si>
  <si>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</si>
  <si>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</si>
  <si>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</si>
  <si>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</si>
  <si>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</si>
  <si>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</si>
  <si>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</si>
  <si>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</si>
  <si>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</si>
  <si>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</si>
  <si>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</si>
  <si>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</si>
  <si>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</si>
  <si>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</si>
  <si>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</si>
  <si>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</si>
  <si>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</si>
  <si>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</si>
  <si>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</si>
  <si>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</si>
  <si>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</si>
  <si>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</si>
  <si>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</si>
  <si>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</si>
  <si>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</si>
  <si>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</si>
  <si>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</si>
  <si>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</si>
  <si>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</si>
  <si>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</si>
  <si>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</si>
  <si>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</si>
  <si>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</si>
  <si>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</si>
  <si>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</si>
  <si>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</si>
  <si>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</si>
  <si>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</si>
  <si>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</si>
  <si>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</si>
  <si>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</si>
  <si>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</si>
  <si>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</si>
  <si>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</si>
  <si>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</si>
  <si>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</si>
  <si>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</si>
  <si>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</si>
  <si>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</si>
  <si>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</si>
  <si>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</si>
  <si>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</si>
  <si>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</si>
  <si>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</si>
  <si>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</si>
  <si>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</si>
  <si>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</si>
  <si>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</si>
  <si>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</si>
  <si>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</si>
  <si>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</si>
  <si>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</si>
  <si>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</si>
  <si>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</si>
  <si>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</si>
  <si>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</si>
  <si>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</si>
  <si>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</si>
  <si>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</si>
  <si>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</si>
  <si>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</si>
  <si>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</si>
  <si>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</si>
  <si>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</si>
  <si>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</si>
  <si>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</si>
  <si>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</si>
  <si>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</si>
  <si>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</si>
  <si>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</si>
  <si>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</si>
  <si>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</si>
  <si>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</si>
  <si>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</si>
  <si>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</si>
  <si>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</si>
  <si>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</si>
  <si>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</si>
  <si>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</si>
  <si>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</si>
  <si>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</si>
  <si>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</si>
  <si>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</si>
  <si>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</si>
  <si>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</si>
  <si>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</si>
  <si>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</si>
  <si>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</si>
  <si>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</si>
  <si>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</si>
  <si>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</si>
  <si>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</si>
  <si>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</si>
  <si>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</si>
  <si>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</si>
  <si>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</si>
  <si>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</si>
  <si>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</si>
  <si>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</si>
  <si>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</si>
  <si>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</si>
  <si>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</si>
  <si>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</si>
  <si>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</si>
  <si>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</si>
  <si>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</si>
  <si>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</si>
  <si>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</si>
  <si>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</si>
  <si>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</si>
  <si>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</si>
  <si>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</si>
  <si>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</si>
  <si>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</si>
  <si>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</si>
  <si>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</si>
  <si>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</si>
  <si>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</si>
  <si>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</si>
  <si>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</si>
  <si>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</si>
  <si>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</si>
  <si>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</si>
  <si>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</si>
  <si>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</si>
  <si>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</si>
  <si>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</si>
  <si>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</si>
  <si>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</si>
  <si>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</si>
  <si>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</si>
  <si>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</si>
  <si>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</si>
  <si>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</si>
  <si>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</si>
  <si>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</si>
  <si>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</si>
  <si>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</si>
  <si>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</si>
  <si>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</si>
  <si>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</si>
  <si>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</si>
  <si>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</si>
  <si>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</si>
  <si>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</si>
  <si>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</si>
  <si>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</si>
  <si>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</si>
  <si>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</si>
  <si>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</si>
  <si>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</si>
  <si>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</si>
  <si>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</si>
  <si>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</si>
  <si>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</si>
  <si>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</si>
  <si>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</si>
  <si>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</si>
  <si>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</si>
  <si>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</si>
  <si>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</si>
  <si>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</si>
  <si>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</si>
  <si>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</si>
  <si>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</si>
  <si>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</si>
  <si>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</si>
  <si>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</si>
  <si>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</si>
  <si>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</si>
  <si>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</si>
  <si>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</si>
  <si>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</si>
  <si>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</si>
  <si>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</si>
  <si>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</si>
  <si>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</si>
  <si>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</si>
  <si>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</si>
  <si>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</si>
  <si>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</si>
  <si>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</si>
  <si>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</si>
  <si>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</si>
  <si>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</si>
  <si>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</si>
  <si>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</si>
  <si>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</si>
  <si>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</si>
  <si>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</si>
  <si>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</si>
  <si>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</si>
  <si>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</si>
  <si>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</si>
  <si>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</si>
  <si>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</si>
  <si>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</si>
  <si>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</si>
  <si>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</si>
  <si>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</si>
  <si>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</si>
  <si>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</si>
  <si>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</si>
  <si>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</si>
  <si>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</si>
  <si>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</si>
  <si>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</si>
  <si>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</si>
  <si>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</si>
  <si>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</si>
  <si>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</si>
  <si>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</si>
  <si>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</si>
  <si>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</si>
  <si>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</si>
  <si>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</si>
  <si>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</si>
  <si>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</si>
  <si>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</si>
  <si>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</si>
  <si>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</si>
  <si>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</si>
  <si>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</si>
  <si>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</si>
  <si>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</si>
  <si>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</si>
  <si>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</si>
  <si>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</si>
  <si>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</si>
  <si>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</si>
  <si>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</si>
  <si>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</si>
  <si>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</si>
  <si>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</si>
  <si>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</si>
  <si>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</si>
  <si>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</si>
  <si>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</si>
  <si>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</si>
  <si>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</si>
  <si>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</si>
  <si>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</si>
  <si>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</si>
  <si>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</si>
  <si>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</si>
  <si>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</si>
  <si>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</si>
  <si>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</si>
  <si>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</si>
  <si>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</si>
  <si>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</si>
  <si>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</si>
  <si>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</si>
  <si>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</si>
  <si>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</si>
  <si>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</si>
  <si>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</si>
  <si>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</si>
  <si>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</si>
  <si>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</si>
  <si>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</si>
  <si>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</si>
  <si>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</si>
  <si>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</si>
  <si>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</si>
  <si>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</si>
  <si>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</si>
  <si>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</si>
  <si>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</si>
  <si>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</si>
  <si>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</si>
  <si>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</si>
  <si>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</si>
  <si>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</si>
  <si>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</si>
  <si>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</si>
  <si>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</si>
  <si>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</si>
  <si>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</si>
  <si>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</si>
  <si>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</si>
  <si>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</si>
  <si>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</si>
  <si>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</si>
  <si>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</si>
  <si>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</si>
  <si>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</si>
  <si>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</si>
  <si>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</si>
  <si>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</si>
  <si>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</si>
  <si>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</si>
  <si>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</si>
  <si>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</si>
  <si>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</si>
  <si>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</si>
  <si>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</si>
  <si>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</si>
  <si>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</si>
  <si>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</si>
  <si>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</si>
  <si>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</si>
  <si>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</si>
  <si>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</si>
  <si>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</si>
  <si>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</si>
  <si>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</si>
  <si>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</si>
  <si>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</si>
  <si>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</si>
  <si>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</si>
  <si>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</si>
  <si>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</si>
  <si>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</si>
  <si>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</si>
  <si>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</si>
  <si>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</si>
  <si>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</si>
  <si>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</si>
  <si>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</si>
  <si>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</si>
  <si>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</si>
  <si>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</si>
  <si>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</si>
  <si>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</si>
  <si>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</si>
  <si>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</si>
  <si>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</si>
  <si>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</si>
  <si>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</si>
  <si>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</si>
  <si>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</si>
  <si>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</si>
  <si>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</si>
  <si>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</si>
  <si>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</si>
  <si>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</si>
  <si>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</si>
  <si>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</si>
  <si>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</si>
  <si>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</si>
  <si>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</si>
  <si>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</si>
  <si>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</si>
  <si>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</si>
  <si>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</si>
  <si>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</si>
  <si>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</si>
  <si>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</si>
  <si>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</si>
  <si>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</si>
  <si>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</si>
  <si>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</si>
  <si>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</si>
  <si>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</si>
  <si>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</si>
  <si>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</si>
  <si>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</si>
  <si>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</si>
  <si>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</si>
  <si>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</si>
  <si>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</si>
  <si>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</si>
  <si>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</si>
  <si>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</si>
  <si>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</si>
  <si>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</si>
  <si>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</si>
  <si>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</si>
  <si>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</si>
  <si>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</si>
  <si>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</si>
  <si>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</si>
  <si>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</si>
  <si>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</si>
  <si>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</si>
  <si>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</si>
  <si>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</si>
  <si>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</si>
  <si>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</si>
  <si>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</si>
  <si>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</si>
  <si>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</si>
  <si>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</si>
  <si>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</si>
  <si>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</si>
  <si>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</si>
  <si>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</si>
  <si>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</si>
  <si>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</si>
  <si>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</si>
  <si>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</si>
  <si>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</si>
  <si>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</si>
  <si>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</si>
  <si>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</si>
  <si>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</si>
  <si>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</si>
  <si>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</si>
  <si>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</si>
  <si>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</si>
  <si>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</si>
  <si>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</si>
  <si>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</si>
  <si>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</si>
  <si>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</si>
  <si>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</si>
  <si>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</si>
  <si>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</si>
  <si>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</si>
  <si>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</si>
  <si>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</si>
  <si>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</si>
  <si>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</si>
  <si>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</si>
  <si>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</si>
  <si>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</si>
  <si>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</si>
  <si>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</si>
  <si>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</si>
  <si>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</si>
  <si>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</si>
  <si>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</si>
  <si>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</si>
  <si>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</si>
  <si>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</si>
  <si>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</si>
  <si>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</si>
  <si>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</si>
  <si>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</si>
  <si>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</si>
  <si>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</si>
  <si>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</si>
  <si>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</si>
  <si>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</si>
  <si>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</si>
  <si>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</si>
  <si>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</si>
  <si>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</si>
  <si>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</si>
  <si>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</si>
  <si>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</si>
  <si>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</si>
  <si>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</si>
  <si>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</si>
  <si>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</si>
  <si>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</si>
  <si>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</si>
  <si>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</si>
  <si>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</si>
  <si>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</si>
  <si>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</si>
  <si>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</si>
  <si>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</si>
  <si>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</si>
  <si>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</si>
  <si>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</si>
  <si>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</si>
  <si>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</si>
  <si>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</si>
  <si>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</si>
  <si>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</si>
  <si>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</si>
  <si>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</si>
  <si>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</si>
  <si>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</si>
  <si>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</si>
  <si>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</si>
  <si>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</si>
  <si>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</si>
  <si>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</si>
  <si>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</si>
  <si>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</si>
  <si>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</si>
  <si>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</si>
  <si>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</si>
  <si>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</si>
  <si>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</si>
  <si>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</si>
  <si>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</si>
  <si>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</si>
  <si>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</si>
  <si>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</si>
  <si>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</si>
  <si>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</si>
  <si>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</si>
  <si>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</si>
  <si>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</si>
  <si>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</si>
  <si>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</si>
  <si>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</si>
  <si>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</si>
  <si>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</si>
  <si>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</si>
  <si>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</si>
  <si>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</si>
  <si>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</si>
  <si>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</si>
  <si>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</si>
  <si>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</si>
  <si>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</si>
  <si>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</si>
  <si>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</si>
  <si>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</si>
  <si>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</si>
  <si>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</si>
  <si>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</si>
  <si>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</si>
  <si>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</si>
  <si>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</si>
  <si>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</si>
  <si>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</si>
  <si>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</si>
  <si>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</si>
  <si>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</si>
  <si>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</si>
  <si>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</si>
  <si>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</si>
  <si>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</si>
  <si>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</si>
  <si>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</si>
  <si>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</si>
  <si>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</si>
  <si>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</si>
  <si>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</si>
  <si>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</si>
  <si>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</si>
  <si>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</si>
  <si>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</si>
  <si>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</si>
  <si>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</si>
  <si>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</si>
  <si>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</si>
  <si>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</si>
  <si>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</si>
  <si>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</si>
  <si>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</si>
  <si>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</si>
  <si>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</si>
  <si>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</si>
  <si>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</si>
  <si>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</si>
  <si>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</si>
  <si>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</si>
  <si>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</si>
  <si>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</si>
  <si>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</si>
  <si>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</si>
  <si>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</si>
  <si>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</si>
  <si>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</si>
  <si>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</si>
  <si>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</si>
  <si>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</si>
  <si>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</si>
  <si>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</si>
  <si>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</si>
  <si>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</si>
  <si>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</si>
  <si>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</si>
  <si>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</si>
  <si>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</si>
  <si>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</si>
  <si>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</si>
  <si>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</si>
  <si>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</si>
  <si>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</si>
  <si>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</si>
  <si>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</si>
  <si>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</si>
  <si>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</si>
  <si>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</si>
  <si>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</si>
  <si>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</si>
  <si>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</si>
  <si>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</si>
  <si>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</si>
  <si>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</si>
  <si>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</si>
  <si>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</si>
  <si>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</si>
  <si>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</si>
  <si>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</si>
  <si>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</si>
  <si>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</si>
  <si>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</si>
  <si>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</si>
  <si>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</si>
  <si>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</si>
  <si>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</si>
  <si>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</si>
  <si>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</si>
  <si>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</si>
  <si>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</si>
  <si>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</si>
  <si>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</si>
  <si>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</si>
  <si>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</si>
  <si>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</si>
  <si>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</si>
  <si>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</si>
  <si>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</si>
  <si>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</si>
  <si>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</si>
  <si>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</si>
  <si>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</si>
  <si>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</si>
  <si>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</si>
  <si>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</si>
  <si>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</si>
  <si>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</si>
  <si>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</si>
  <si>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</si>
  <si>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</si>
  <si>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</si>
  <si>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</si>
  <si>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</si>
  <si>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</si>
  <si>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</si>
  <si>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</si>
  <si>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</si>
  <si>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</si>
  <si>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</si>
  <si>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</si>
  <si>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</si>
  <si>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</si>
  <si>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</si>
  <si>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</si>
  <si>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</si>
  <si>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</si>
  <si>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</si>
  <si>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</si>
  <si>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</si>
  <si>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</si>
  <si>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</si>
  <si>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</si>
  <si>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</si>
  <si>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</si>
  <si>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</si>
  <si>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</si>
  <si>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</si>
  <si>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</si>
  <si>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</si>
  <si>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</si>
  <si>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</si>
  <si>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</si>
  <si>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</si>
  <si>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</si>
  <si>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</si>
  <si>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</si>
  <si>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</si>
  <si>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</si>
  <si>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</si>
  <si>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</si>
  <si>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</si>
  <si>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</si>
  <si>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</si>
  <si>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</si>
  <si>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</si>
  <si>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</si>
  <si>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</si>
  <si>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</si>
  <si>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</si>
  <si>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</si>
  <si>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</si>
  <si>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</si>
  <si>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</si>
  <si>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</si>
  <si>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</si>
  <si>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</si>
  <si>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</si>
  <si>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</si>
  <si>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</si>
  <si>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</si>
  <si>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</si>
  <si>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</si>
  <si>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</si>
  <si>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</si>
  <si>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</si>
  <si>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</si>
  <si>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</si>
  <si>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</si>
  <si>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</si>
  <si>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</si>
  <si>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</si>
  <si>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</si>
  <si>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</si>
  <si>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</si>
  <si>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</si>
  <si>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</si>
  <si>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</si>
  <si>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</si>
  <si>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</si>
  <si>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</si>
  <si>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</si>
  <si>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</si>
  <si>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</si>
  <si>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</si>
  <si>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</si>
  <si>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</si>
  <si>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</si>
  <si>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</si>
  <si>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</si>
  <si>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</si>
  <si>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</si>
  <si>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</si>
  <si>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</si>
  <si>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</si>
  <si>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</si>
  <si>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</si>
  <si>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</si>
  <si>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</si>
  <si>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</si>
  <si>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</si>
  <si>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</si>
  <si>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</si>
  <si>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</si>
  <si>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</si>
  <si>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</si>
  <si>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</si>
  <si>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</si>
  <si>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</si>
  <si>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</si>
  <si>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</si>
  <si>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</si>
  <si>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</si>
  <si>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</si>
  <si>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</si>
  <si>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</si>
  <si>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</si>
  <si>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</si>
  <si>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</si>
  <si>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</si>
  <si>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</si>
  <si>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</si>
  <si>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</si>
  <si>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</si>
  <si>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</si>
  <si>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</si>
  <si>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</si>
  <si>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</si>
  <si>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</si>
  <si>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</si>
  <si>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</si>
  <si>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</si>
  <si>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</si>
  <si>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</si>
  <si>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</si>
  <si>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</si>
  <si>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</si>
  <si>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</si>
  <si>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</si>
  <si>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</si>
  <si>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</si>
  <si>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</si>
  <si>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</si>
  <si>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</si>
  <si>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</si>
  <si>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</si>
  <si>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</si>
  <si>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</si>
  <si>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</si>
  <si>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</si>
  <si>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</si>
  <si>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</si>
  <si>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</si>
  <si>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</si>
  <si>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</si>
  <si>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</si>
  <si>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</si>
  <si>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</si>
  <si>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</si>
  <si>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</si>
  <si>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</si>
  <si>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</si>
  <si>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</si>
  <si>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</si>
  <si>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</si>
  <si>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</si>
  <si>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</si>
  <si>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</si>
  <si>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</si>
  <si>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</si>
  <si>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</si>
  <si>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</si>
  <si>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</si>
  <si>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</si>
  <si>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</si>
  <si>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</si>
  <si>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</si>
  <si>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</si>
  <si>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</si>
  <si>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</si>
  <si>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</si>
  <si>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</si>
  <si>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</si>
  <si>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</si>
  <si>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</si>
  <si>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</si>
  <si>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</si>
  <si>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</si>
  <si>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</si>
  <si>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</si>
  <si>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</si>
  <si>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</si>
  <si>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</si>
  <si>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</si>
  <si>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</si>
  <si>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</si>
  <si>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</si>
  <si>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</si>
  <si>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</si>
  <si>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</si>
  <si>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</si>
  <si>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</si>
  <si>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</si>
  <si>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</si>
  <si>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</si>
  <si>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</si>
  <si>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</si>
  <si>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</si>
  <si>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</si>
  <si>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</si>
  <si>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</si>
  <si>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</si>
  <si>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</si>
  <si>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</si>
  <si>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</si>
  <si>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</si>
  <si>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</si>
  <si>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</si>
  <si>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</si>
  <si>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</si>
  <si>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</si>
  <si>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</si>
  <si>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</si>
  <si>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</si>
  <si>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</si>
  <si>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</si>
  <si>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</si>
  <si>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</si>
  <si>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</si>
  <si>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</si>
  <si>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</si>
  <si>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</si>
  <si>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</si>
  <si>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</si>
  <si>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</si>
  <si>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</si>
  <si>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</si>
  <si>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</si>
  <si>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</si>
  <si>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</si>
  <si>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</si>
  <si>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</si>
  <si>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</si>
  <si>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</si>
  <si>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</si>
  <si>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</si>
  <si>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</si>
  <si>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</si>
  <si>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</si>
  <si>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</si>
  <si>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</si>
  <si>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</si>
  <si>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</si>
  <si>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</si>
  <si>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</si>
  <si>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</si>
  <si>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</si>
  <si>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</si>
  <si>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</si>
  <si>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</si>
  <si>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</si>
  <si>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</si>
  <si>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</si>
  <si>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</si>
  <si>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</si>
  <si>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</si>
  <si>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</si>
  <si>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</si>
  <si>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</si>
  <si>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</si>
  <si>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</si>
  <si>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</si>
  <si>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</si>
  <si>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</si>
  <si>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</si>
  <si>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</si>
  <si>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</si>
  <si>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</si>
  <si>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</si>
  <si>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</si>
  <si>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</si>
  <si>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</si>
  <si>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</si>
  <si>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</si>
  <si>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</si>
  <si>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</si>
  <si>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</si>
  <si>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</si>
  <si>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</si>
  <si>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</si>
  <si>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</si>
  <si>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</si>
  <si>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</si>
  <si>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</si>
  <si>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</si>
  <si>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</si>
  <si>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</si>
  <si>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</si>
  <si>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</si>
  <si>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</si>
  <si>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</si>
  <si>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</si>
  <si>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</si>
  <si>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</si>
  <si>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</si>
  <si>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</si>
  <si>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</si>
  <si>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</si>
  <si>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</si>
  <si>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</si>
  <si>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</si>
  <si>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</si>
  <si>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</si>
  <si>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</si>
  <si>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</si>
  <si>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</si>
  <si>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</si>
  <si>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</si>
  <si>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</si>
  <si>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</si>
  <si>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</si>
  <si>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</si>
  <si>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</si>
  <si>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</si>
  <si>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</si>
  <si>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</si>
  <si>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</si>
  <si>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</si>
  <si>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</si>
  <si>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</si>
  <si>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</si>
  <si>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</si>
  <si>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</si>
  <si>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</si>
  <si>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</si>
  <si>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</si>
  <si>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</si>
  <si>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</si>
  <si>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</si>
  <si>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</si>
  <si>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</si>
  <si>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</si>
  <si>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</si>
  <si>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</si>
  <si>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</si>
  <si>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</si>
  <si>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</si>
  <si>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</si>
  <si>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</si>
  <si>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</si>
  <si>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</si>
  <si>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</si>
  <si>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</si>
  <si>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</si>
  <si>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</si>
  <si>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</si>
  <si>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</si>
  <si>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</si>
  <si>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</si>
  <si>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</si>
  <si>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</si>
  <si>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</si>
  <si>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</si>
  <si>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</si>
  <si>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</si>
  <si>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</si>
  <si>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</si>
  <si>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</si>
  <si>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</si>
  <si>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</si>
  <si>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</si>
  <si>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</si>
  <si>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</si>
  <si>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</si>
  <si>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</si>
  <si>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</si>
  <si>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</si>
  <si>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</si>
  <si>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</si>
  <si>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</si>
  <si>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</si>
  <si>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</si>
  <si>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</si>
  <si>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</si>
  <si>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</si>
  <si>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</si>
  <si>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</si>
  <si>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</si>
  <si>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</si>
  <si>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</si>
  <si>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</si>
  <si>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</si>
  <si>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</si>
  <si>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</si>
  <si>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</si>
  <si>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</si>
  <si>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</si>
  <si>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</si>
  <si>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</si>
  <si>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</si>
  <si>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</si>
  <si>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</si>
  <si>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</si>
  <si>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</si>
  <si>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</si>
  <si>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</si>
  <si>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</si>
  <si>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</si>
  <si>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</si>
  <si>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</si>
  <si>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</si>
  <si>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</si>
  <si>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</si>
  <si>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</si>
  <si>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</si>
  <si>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</si>
  <si>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</si>
  <si>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</si>
  <si>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</si>
  <si>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</si>
  <si>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</si>
  <si>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</si>
  <si>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</si>
  <si>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</si>
  <si>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</si>
  <si>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</si>
  <si>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</si>
  <si>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</si>
  <si>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</si>
  <si>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</si>
  <si>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</si>
  <si>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</si>
  <si>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</si>
  <si>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</si>
  <si>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</si>
  <si>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</si>
  <si>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</si>
  <si>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</si>
  <si>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</si>
  <si>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</si>
  <si>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</si>
  <si>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</si>
  <si>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</si>
  <si>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</si>
  <si>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</si>
  <si>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</si>
  <si>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</si>
  <si>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</si>
  <si>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</si>
  <si>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</si>
  <si>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</si>
  <si>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</si>
  <si>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</si>
  <si>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</si>
  <si>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</si>
  <si>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</si>
  <si>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</si>
  <si>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</si>
  <si>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</si>
  <si>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</si>
  <si>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</si>
  <si>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</si>
  <si>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</si>
  <si>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</si>
  <si>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</si>
  <si>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</si>
  <si>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</si>
  <si>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</si>
  <si>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</si>
  <si>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</si>
  <si>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</si>
  <si>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</si>
  <si>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</si>
  <si>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</si>
  <si>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</si>
  <si>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</si>
  <si>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</si>
  <si>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</si>
  <si>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</si>
  <si>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</si>
  <si>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</si>
  <si>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</si>
  <si>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</si>
  <si>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</si>
  <si>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</si>
  <si>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</si>
  <si>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</si>
  <si>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</si>
  <si>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</si>
  <si>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</si>
  <si>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</si>
  <si>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</si>
  <si>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</si>
  <si>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</si>
  <si>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</si>
  <si>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</si>
  <si>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</si>
  <si>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</si>
  <si>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</si>
  <si>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</si>
  <si>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</si>
  <si>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</si>
  <si>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</si>
  <si>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</si>
  <si>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</si>
  <si>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</si>
  <si>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</si>
  <si>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</si>
  <si>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</si>
  <si>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</si>
  <si>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</si>
  <si>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</si>
  <si>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</si>
  <si>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</si>
  <si>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</si>
  <si>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</si>
  <si>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</si>
  <si>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</si>
  <si>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</si>
  <si>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</si>
  <si>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</si>
  <si>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</si>
  <si>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</si>
  <si>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</si>
  <si>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</si>
  <si>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</si>
  <si>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</si>
  <si>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</si>
  <si>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</si>
  <si>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</si>
  <si>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</si>
  <si>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</si>
  <si>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</si>
  <si>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</si>
  <si>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</si>
  <si>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</si>
  <si>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</si>
  <si>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</si>
  <si>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</si>
  <si>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</si>
  <si>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</si>
  <si>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</si>
  <si>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</si>
  <si>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</si>
  <si>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</si>
  <si>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</si>
  <si>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</si>
  <si>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</si>
  <si>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</si>
  <si>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</si>
  <si>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</si>
  <si>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</si>
  <si>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</si>
  <si>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</si>
  <si>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</si>
  <si>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</si>
  <si>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</si>
  <si>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</si>
  <si>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</si>
  <si>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</si>
  <si>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</si>
  <si>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</si>
  <si>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</si>
  <si>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</si>
  <si>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</si>
  <si>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</si>
  <si>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</si>
  <si>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</si>
  <si>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</si>
  <si>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</si>
  <si>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</si>
  <si>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</si>
  <si>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</si>
  <si>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</si>
  <si>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</si>
  <si>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</si>
  <si>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</si>
  <si>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</si>
  <si>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</si>
  <si>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</si>
  <si>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</si>
  <si>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</si>
  <si>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</si>
  <si>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</si>
  <si>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</si>
  <si>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</si>
  <si>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</si>
  <si>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</si>
  <si>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</si>
  <si>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</si>
  <si>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</si>
  <si>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</si>
  <si>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</si>
  <si>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</si>
  <si>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</si>
  <si>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</si>
  <si>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</si>
  <si>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</si>
  <si>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</si>
  <si>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</si>
  <si>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</si>
  <si>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</si>
  <si>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</si>
  <si>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</si>
  <si>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</si>
  <si>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</si>
  <si>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</si>
  <si>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</si>
  <si>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</si>
  <si>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</si>
  <si>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</si>
  <si>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</si>
  <si>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</si>
  <si>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</si>
  <si>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</si>
  <si>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</si>
  <si>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</si>
  <si>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</si>
  <si>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</si>
  <si>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</si>
  <si>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</si>
  <si>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</si>
  <si>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</si>
  <si>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</si>
  <si>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</si>
  <si>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</si>
  <si>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</si>
  <si>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</si>
  <si>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</si>
  <si>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</si>
  <si>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</si>
  <si>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</si>
  <si>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</si>
  <si>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</si>
  <si>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</si>
  <si>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</si>
  <si>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</si>
  <si>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</si>
  <si>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</si>
  <si>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</si>
  <si>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</si>
  <si>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</si>
  <si>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</si>
  <si>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</si>
  <si>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</si>
  <si>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</si>
  <si>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</si>
  <si>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</si>
  <si>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</si>
  <si>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</si>
  <si>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</si>
  <si>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</si>
  <si>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</si>
  <si>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</si>
  <si>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</si>
  <si>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</si>
  <si>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</si>
  <si>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</si>
  <si>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</si>
  <si>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</si>
  <si>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</si>
  <si>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</si>
  <si>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</si>
  <si>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</si>
  <si>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</si>
  <si>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</si>
  <si>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</si>
  <si>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</si>
  <si>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</si>
  <si>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</si>
  <si>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</si>
  <si>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</si>
  <si>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</si>
  <si>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</si>
  <si>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</si>
  <si>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</si>
  <si>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</si>
  <si>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</si>
  <si>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</si>
  <si>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</si>
  <si>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</si>
  <si>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</si>
  <si>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</si>
  <si>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</si>
  <si>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</si>
  <si>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</si>
  <si>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</si>
  <si>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</si>
  <si>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</si>
  <si>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</si>
  <si>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</si>
  <si>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</si>
  <si>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</si>
  <si>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</si>
  <si>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</si>
  <si>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</si>
  <si>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</si>
  <si>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</si>
  <si>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</si>
  <si>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</si>
  <si>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</si>
  <si>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</si>
  <si>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</si>
  <si>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</si>
  <si>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</si>
  <si>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</si>
  <si>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</si>
  <si>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</si>
  <si>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</si>
  <si>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</si>
  <si>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</si>
  <si>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</si>
  <si>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</si>
  <si>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</si>
  <si>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</si>
  <si>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</si>
  <si>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</si>
  <si>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</si>
  <si>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</si>
  <si>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</si>
  <si>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</si>
  <si>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</si>
  <si>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</si>
  <si>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</si>
  <si>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</si>
  <si>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</si>
  <si>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</si>
  <si>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</si>
  <si>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</si>
  <si>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</si>
  <si>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</si>
  <si>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</si>
  <si>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</si>
  <si>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</si>
  <si>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</si>
  <si>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</si>
  <si>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</si>
  <si>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</si>
  <si>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</si>
  <si>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</si>
  <si>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</si>
  <si>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</si>
  <si>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</si>
  <si>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</si>
  <si>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</si>
  <si>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</si>
  <si>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</si>
  <si>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</si>
  <si>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</si>
  <si>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</si>
  <si>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</si>
  <si>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</si>
  <si>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</si>
  <si>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</si>
  <si>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</si>
  <si>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</si>
  <si>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</si>
  <si>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</si>
  <si>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</si>
  <si>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</si>
  <si>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</si>
  <si>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</si>
  <si>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</si>
  <si>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</si>
  <si>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</si>
  <si>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</si>
  <si>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</si>
  <si>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</si>
  <si>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</si>
  <si>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</si>
  <si>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</si>
  <si>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</si>
  <si>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</si>
  <si>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</si>
  <si>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</si>
  <si>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</si>
  <si>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</si>
  <si>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</si>
  <si>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</si>
  <si>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</si>
  <si>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</si>
  <si>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</si>
  <si>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</si>
  <si>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</si>
  <si>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</si>
  <si>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</si>
  <si>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</si>
  <si>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</si>
  <si>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</si>
  <si>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</si>
  <si>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</si>
  <si>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</si>
  <si>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</si>
  <si>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</si>
  <si>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</si>
  <si>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</si>
  <si>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</si>
  <si>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</si>
  <si>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</si>
  <si>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</si>
  <si>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</si>
  <si>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</si>
  <si>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</si>
  <si>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</si>
  <si>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</si>
  <si>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</si>
  <si>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</si>
  <si>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</si>
  <si>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</si>
  <si>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</si>
  <si>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</si>
  <si>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</si>
  <si>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</si>
  <si>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</si>
  <si>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</si>
  <si>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</si>
  <si>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</si>
  <si>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</si>
  <si>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</si>
  <si>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</si>
  <si>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</si>
  <si>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</si>
  <si>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</si>
  <si>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</si>
  <si>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</si>
  <si>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</si>
  <si>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</si>
  <si>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</si>
  <si>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</si>
  <si>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</si>
  <si>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</si>
  <si>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</si>
  <si>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</si>
  <si>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</si>
  <si>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</si>
  <si>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</si>
  <si>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</si>
  <si>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</si>
  <si>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</si>
  <si>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</si>
  <si>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</si>
  <si>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</si>
  <si>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</si>
  <si>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</si>
  <si>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</si>
  <si>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</si>
  <si>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</si>
  <si>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</si>
  <si>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</si>
  <si>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</si>
  <si>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</si>
  <si>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</si>
  <si>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</si>
  <si>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</si>
  <si>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</si>
  <si>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</si>
  <si>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</si>
  <si>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</si>
  <si>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</si>
  <si>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</si>
  <si>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</si>
  <si>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</si>
  <si>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</si>
  <si>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</si>
  <si>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</si>
  <si>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</si>
  <si>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</si>
  <si>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</si>
  <si>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</si>
  <si>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</si>
  <si>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</si>
  <si>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</si>
  <si>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</si>
  <si>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</si>
  <si>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</si>
  <si>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</si>
  <si>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</si>
  <si>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</si>
  <si>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</si>
  <si>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</si>
  <si>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</si>
  <si>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</si>
  <si>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</si>
  <si>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</si>
  <si>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</si>
  <si>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</si>
  <si>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</si>
  <si>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</si>
  <si>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</si>
  <si>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</si>
  <si>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</si>
  <si>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</si>
  <si>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</si>
  <si>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</si>
  <si>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</si>
  <si>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</si>
  <si>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</si>
  <si>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</si>
  <si>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</si>
  <si>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</si>
  <si>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</si>
  <si>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</si>
  <si>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</si>
  <si>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</si>
  <si>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</si>
  <si>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</si>
  <si>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</si>
  <si>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</si>
  <si>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</si>
  <si>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</si>
  <si>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</si>
  <si>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</si>
  <si>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</si>
  <si>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</si>
  <si>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</si>
  <si>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</si>
  <si>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</si>
  <si>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</si>
  <si>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</si>
  <si>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</si>
  <si>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</si>
  <si>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</si>
  <si>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</si>
  <si>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</si>
  <si>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</si>
  <si>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</si>
  <si>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</si>
  <si>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</si>
  <si>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</si>
  <si>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</si>
  <si>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</si>
  <si>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</si>
  <si>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</si>
  <si>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</si>
  <si>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</si>
  <si>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</si>
  <si>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</si>
  <si>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</si>
  <si>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</si>
  <si>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</si>
  <si>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</si>
  <si>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</si>
  <si>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</si>
  <si>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</si>
  <si>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</si>
  <si>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</si>
  <si>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</si>
  <si>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</si>
  <si>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</si>
  <si>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</si>
  <si>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</si>
  <si>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</si>
  <si>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</si>
  <si>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</si>
  <si>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</si>
  <si>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</si>
  <si>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</si>
  <si>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</si>
  <si>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</si>
  <si>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</si>
  <si>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</si>
  <si>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</si>
  <si>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</si>
  <si>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</si>
  <si>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</si>
  <si>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</si>
  <si>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</si>
  <si>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</si>
  <si>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</si>
  <si>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</si>
  <si>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</si>
  <si>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</si>
  <si>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</si>
  <si>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</si>
  <si>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</si>
  <si>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</si>
  <si>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</si>
  <si>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</si>
  <si>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</si>
  <si>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</si>
  <si>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</si>
  <si>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</si>
  <si>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</si>
  <si>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</si>
  <si>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</si>
  <si>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</si>
  <si>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</si>
  <si>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</si>
  <si>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</si>
  <si>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</si>
  <si>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</si>
  <si>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</si>
  <si>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</si>
  <si>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</si>
  <si>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</si>
  <si>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</si>
  <si>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</si>
  <si>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</si>
  <si>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</si>
  <si>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</si>
  <si>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</si>
  <si>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</si>
  <si>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</si>
  <si>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</si>
  <si>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</si>
  <si>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</si>
  <si>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</si>
  <si>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</si>
  <si>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</si>
  <si>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</si>
  <si>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</si>
  <si>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</si>
  <si>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</si>
  <si>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</si>
  <si>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</si>
  <si>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</si>
  <si>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</si>
  <si>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</si>
  <si>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</si>
  <si>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</si>
  <si>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</si>
  <si>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</si>
  <si>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</si>
  <si>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</si>
  <si>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</si>
  <si>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</si>
  <si>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</si>
  <si>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</si>
  <si>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</si>
  <si>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</si>
  <si>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</si>
  <si>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</si>
  <si>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</si>
  <si>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</si>
  <si>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</si>
  <si>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</si>
  <si>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</si>
  <si>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</si>
  <si>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</si>
  <si>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</si>
  <si>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</si>
  <si>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</si>
  <si>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</si>
  <si>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</si>
  <si>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</si>
  <si>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</si>
  <si>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</si>
  <si>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</si>
  <si>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</si>
  <si>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</si>
  <si>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</si>
  <si>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</si>
  <si>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</si>
  <si>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</si>
  <si>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</si>
  <si>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</si>
  <si>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</si>
  <si>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</si>
  <si>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</si>
  <si>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</si>
  <si>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</si>
  <si>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</si>
  <si>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</si>
  <si>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</si>
  <si>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</si>
  <si>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</si>
  <si>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</si>
  <si>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</si>
  <si>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</si>
  <si>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</si>
  <si>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</si>
  <si>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</si>
  <si>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</si>
  <si>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</si>
  <si>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</si>
  <si>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</si>
  <si>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</si>
  <si>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</si>
  <si>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</si>
  <si>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</si>
  <si>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</si>
  <si>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</si>
  <si>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</si>
  <si>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</si>
  <si>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</si>
  <si>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</si>
  <si>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</si>
  <si>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</si>
  <si>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</si>
  <si>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</si>
  <si>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</si>
  <si>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</si>
  <si>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</si>
  <si>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</si>
  <si>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</si>
  <si>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</si>
  <si>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</si>
  <si>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</si>
  <si>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</si>
  <si>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</si>
  <si>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</si>
  <si>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</si>
  <si>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</si>
  <si>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</si>
  <si>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</si>
  <si>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</si>
  <si>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</si>
  <si>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</si>
  <si>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</si>
  <si>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</si>
  <si>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</si>
  <si>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</si>
  <si>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</si>
  <si>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</si>
  <si>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</si>
  <si>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</si>
  <si>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</si>
  <si>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</si>
  <si>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</si>
  <si>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</si>
  <si>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</si>
  <si>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</si>
  <si>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</si>
  <si>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</si>
  <si>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</si>
  <si>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</si>
  <si>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</si>
  <si>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</si>
  <si>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</si>
  <si>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</si>
  <si>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</si>
  <si>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</si>
  <si>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</si>
  <si>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</si>
  <si>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</si>
  <si>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</si>
  <si>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</si>
  <si>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</si>
  <si>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</si>
  <si>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</si>
  <si>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</si>
  <si>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</si>
  <si>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</si>
  <si>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</si>
  <si>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</si>
  <si>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</si>
  <si>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</si>
  <si>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</si>
  <si>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</si>
  <si>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</si>
  <si>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</si>
  <si>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</si>
  <si>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</si>
  <si>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</si>
  <si>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</si>
  <si>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</si>
  <si>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</si>
  <si>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</si>
  <si>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</si>
  <si>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</si>
  <si>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</si>
  <si>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</si>
  <si>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</si>
  <si>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</si>
  <si>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</si>
  <si>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</si>
  <si>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</si>
  <si>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</si>
  <si>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</si>
  <si>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</si>
  <si>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</si>
  <si>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</si>
  <si>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</si>
  <si>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</si>
  <si>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</si>
  <si>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</si>
  <si>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</si>
  <si>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</si>
  <si>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</si>
  <si>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</si>
  <si>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</si>
  <si>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</si>
  <si>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</si>
  <si>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</si>
  <si>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</si>
  <si>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</si>
  <si>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</si>
  <si>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</si>
  <si>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</si>
  <si>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</si>
  <si>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</si>
  <si>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</si>
  <si>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</si>
  <si>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</si>
  <si>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</si>
  <si>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</si>
  <si>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</si>
  <si>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</si>
  <si>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</si>
  <si>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</si>
  <si>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</si>
  <si>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</si>
  <si>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</si>
  <si>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</si>
  <si>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</si>
  <si>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</si>
  <si>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</si>
  <si>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</si>
  <si>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</si>
  <si>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</si>
  <si>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</si>
  <si>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</si>
  <si>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</si>
  <si>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</si>
  <si>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</si>
  <si>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</si>
  <si>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</si>
  <si>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</si>
  <si>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</si>
  <si>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</si>
  <si>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</si>
  <si>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</si>
  <si>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</si>
  <si>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</si>
  <si>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</si>
  <si>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</si>
  <si>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</si>
  <si>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</si>
  <si>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</si>
  <si>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</si>
  <si>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</si>
  <si>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</si>
  <si>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</si>
  <si>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</si>
  <si>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</si>
  <si>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</si>
  <si>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</si>
  <si>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</si>
  <si>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</si>
  <si>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</si>
  <si>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</si>
  <si>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</si>
  <si>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</si>
  <si>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</si>
  <si>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</si>
  <si>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</si>
  <si>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</si>
  <si>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</si>
  <si>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</si>
  <si>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</si>
  <si>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</si>
  <si>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</si>
  <si>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</si>
  <si>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</si>
  <si>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</si>
  <si>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</si>
  <si>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</si>
  <si>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</si>
  <si>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</si>
  <si>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</si>
  <si>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</si>
  <si>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</si>
  <si>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</si>
  <si>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</si>
  <si>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</si>
  <si>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</si>
  <si>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</si>
  <si>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</si>
  <si>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</si>
  <si>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</si>
  <si>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</si>
  <si>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</si>
  <si>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</si>
  <si>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</si>
  <si>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</si>
  <si>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</si>
  <si>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</si>
  <si>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</si>
  <si>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</si>
  <si>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</si>
  <si>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</si>
  <si>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</si>
  <si>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</si>
  <si>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</si>
  <si>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</si>
  <si>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</si>
  <si>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</si>
  <si>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</si>
  <si>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</si>
  <si>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</si>
  <si>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</si>
  <si>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</si>
  <si>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</si>
  <si>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</si>
  <si>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</si>
  <si>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</si>
  <si>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</si>
  <si>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</si>
  <si>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</si>
  <si>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</si>
  <si>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</si>
  <si>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</si>
  <si>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</si>
  <si>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</si>
  <si>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</si>
  <si>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</si>
  <si>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</si>
  <si>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</si>
  <si>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</si>
  <si>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</si>
  <si>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</si>
  <si>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</si>
  <si>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</si>
  <si>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</si>
  <si>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</si>
  <si>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</si>
  <si>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</si>
  <si>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</si>
  <si>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</si>
  <si>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</si>
  <si>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</si>
  <si>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</si>
  <si>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</si>
  <si>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</si>
  <si>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</si>
  <si>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</si>
  <si>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</si>
  <si>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</si>
  <si>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</si>
  <si>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</si>
  <si>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</si>
  <si>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</si>
  <si>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</si>
  <si>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</si>
  <si>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</si>
  <si>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</si>
  <si>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</si>
  <si>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</si>
  <si>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</si>
  <si>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</si>
  <si>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</si>
  <si>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</si>
  <si>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</si>
  <si>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</si>
  <si>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</si>
  <si>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</si>
  <si>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</si>
  <si>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</si>
  <si>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</si>
  <si>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</si>
  <si>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</si>
  <si>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</si>
  <si>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</si>
  <si>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</si>
  <si>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</si>
  <si>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</si>
  <si>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</si>
  <si>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</si>
  <si>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</si>
  <si>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</si>
  <si>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</si>
  <si>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</si>
  <si>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</si>
  <si>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</si>
  <si>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</si>
  <si>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</si>
  <si>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</si>
  <si>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</si>
  <si>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</si>
  <si>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</si>
  <si>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</si>
  <si>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</si>
  <si>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</si>
  <si>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</si>
  <si>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</si>
  <si>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</si>
  <si>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</si>
  <si>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</si>
  <si>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</si>
  <si>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</si>
  <si>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</si>
  <si>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</si>
  <si>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</si>
  <si>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</si>
  <si>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</si>
  <si>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</si>
  <si>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</si>
  <si>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</si>
  <si>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</si>
  <si>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</si>
  <si>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</si>
  <si>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</si>
  <si>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</si>
  <si>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</si>
  <si>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</si>
  <si>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</si>
  <si>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</si>
  <si>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</si>
  <si>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</si>
  <si>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</si>
  <si>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</si>
  <si>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</si>
  <si>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</si>
  <si>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</si>
  <si>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</si>
  <si>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</si>
  <si>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</si>
  <si>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</si>
  <si>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</si>
  <si>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</si>
  <si>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</si>
  <si>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</si>
  <si>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</si>
  <si>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</si>
  <si>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</si>
  <si>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</si>
  <si>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</si>
  <si>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</si>
  <si>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</si>
  <si>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</si>
  <si>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</si>
  <si>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</si>
  <si>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</si>
  <si>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</si>
  <si>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</si>
  <si>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</si>
  <si>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</si>
  <si>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</si>
  <si>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</si>
  <si>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</si>
  <si>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</si>
  <si>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</si>
  <si>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</si>
  <si>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</si>
  <si>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</si>
  <si>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</si>
  <si>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</si>
  <si>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</si>
  <si>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</si>
  <si>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</si>
  <si>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</si>
  <si>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</si>
  <si>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</si>
  <si>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</si>
  <si>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</si>
  <si>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</si>
  <si>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</si>
  <si>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</si>
  <si>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</si>
  <si>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</si>
  <si>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</si>
  <si>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</si>
  <si>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</si>
  <si>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</si>
  <si>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</si>
  <si>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</si>
  <si>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</si>
  <si>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</si>
  <si>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</si>
  <si>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</si>
  <si>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</si>
  <si>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</si>
  <si>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</si>
  <si>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</si>
  <si>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</si>
  <si>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</si>
  <si>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</si>
  <si>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</si>
  <si>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</si>
  <si>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</si>
  <si>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</si>
  <si>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</si>
  <si>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</si>
  <si>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</si>
  <si>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</si>
  <si>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</si>
  <si>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</si>
  <si>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</si>
  <si>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</si>
  <si>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</si>
  <si>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</si>
  <si>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</si>
  <si>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</si>
  <si>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</si>
  <si>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</si>
  <si>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</si>
  <si>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</si>
  <si>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</si>
  <si>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</si>
  <si>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</si>
  <si>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</si>
  <si>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</si>
  <si>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</si>
  <si>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</si>
  <si>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</si>
  <si>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</si>
  <si>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</si>
  <si>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</si>
  <si>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</si>
  <si>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</si>
  <si>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</si>
  <si>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</si>
  <si>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</si>
  <si>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</si>
  <si>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</si>
  <si>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</si>
  <si>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</si>
  <si>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</si>
  <si>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</si>
  <si>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</si>
  <si>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</si>
  <si>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</si>
  <si>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</si>
  <si>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</si>
  <si>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</si>
  <si>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</si>
  <si>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</si>
  <si>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</si>
  <si>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</si>
  <si>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</si>
  <si>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</si>
  <si>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</si>
  <si>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</si>
  <si>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</si>
  <si>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</si>
  <si>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</si>
  <si>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</si>
  <si>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</si>
  <si>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</si>
  <si>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</si>
  <si>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</si>
  <si>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</si>
  <si>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</si>
  <si>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</si>
  <si>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</si>
  <si>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</si>
  <si>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</si>
  <si>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</si>
  <si>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</si>
  <si>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</si>
  <si>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</si>
  <si>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</si>
  <si>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</si>
  <si>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</si>
  <si>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</si>
  <si>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</si>
  <si>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</si>
  <si>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</si>
  <si>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</si>
  <si>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</si>
  <si>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</si>
  <si>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</si>
  <si>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</si>
  <si>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</si>
  <si>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</si>
  <si>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</si>
  <si>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</si>
  <si>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</si>
  <si>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</si>
  <si>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</si>
  <si>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</si>
  <si>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</si>
  <si>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</si>
  <si>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</si>
  <si>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</si>
  <si>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</si>
  <si>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</si>
  <si>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</si>
  <si>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</si>
  <si>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</si>
  <si>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</si>
  <si>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</si>
  <si>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</si>
  <si>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</si>
  <si>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</si>
  <si>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</si>
  <si>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</si>
  <si>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</si>
  <si>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</si>
  <si>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</si>
  <si>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</si>
  <si>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</si>
  <si>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</si>
  <si>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</si>
  <si>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</si>
  <si>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</si>
  <si>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</si>
  <si>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</si>
  <si>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</si>
  <si>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</si>
  <si>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</si>
  <si>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</si>
  <si>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</si>
  <si>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</si>
  <si>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</si>
  <si>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</si>
  <si>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</si>
  <si>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</si>
  <si>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</si>
  <si>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</si>
  <si>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</si>
  <si>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</si>
  <si>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</si>
  <si>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</si>
  <si>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</si>
  <si>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</si>
  <si>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</si>
  <si>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</si>
  <si>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</si>
  <si>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</si>
  <si>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</si>
  <si>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</si>
  <si>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</si>
  <si>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</si>
  <si>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</si>
  <si>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</si>
  <si>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</si>
  <si>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</si>
  <si>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</si>
  <si>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</si>
  <si>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</si>
  <si>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</si>
  <si>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</si>
  <si>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</si>
  <si>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</si>
  <si>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</si>
  <si>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</si>
  <si>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</si>
  <si>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</si>
  <si>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</si>
  <si>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</si>
  <si>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</si>
  <si>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</si>
  <si>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</si>
  <si>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</si>
  <si>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</si>
  <si>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</si>
  <si>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</si>
  <si>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</si>
  <si>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</si>
  <si>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</si>
  <si>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</si>
  <si>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</si>
  <si>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</si>
  <si>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</si>
  <si>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</si>
  <si>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</si>
  <si>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</si>
  <si>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</si>
  <si>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</si>
  <si>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</si>
  <si>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</si>
  <si>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</si>
  <si>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</si>
  <si>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</si>
  <si>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</si>
  <si>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</si>
  <si>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</si>
  <si>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</si>
  <si>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</si>
  <si>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</si>
  <si>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</si>
  <si>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</si>
  <si>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</si>
  <si>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</si>
  <si>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</si>
  <si>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</si>
  <si>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</si>
  <si>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</si>
  <si>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</si>
  <si>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</si>
  <si>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</si>
  <si>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</si>
  <si>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</si>
  <si>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</si>
  <si>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</si>
  <si>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</si>
  <si>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</si>
  <si>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</si>
  <si>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</si>
  <si>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</si>
  <si>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</si>
  <si>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</si>
  <si>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</si>
  <si>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</si>
  <si>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</si>
  <si>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</si>
  <si>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</si>
  <si>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</si>
  <si>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</si>
  <si>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</si>
  <si>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</si>
  <si>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</si>
  <si>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</si>
  <si>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</si>
  <si>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</si>
  <si>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</si>
  <si>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</si>
  <si>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</si>
  <si>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</si>
  <si>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</si>
  <si>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</si>
  <si>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</si>
  <si>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</si>
  <si>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</si>
  <si>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</si>
  <si>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</si>
  <si>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</si>
  <si>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</si>
  <si>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</si>
  <si>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</si>
  <si>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</si>
  <si>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</si>
  <si>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</si>
  <si>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</si>
  <si>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</si>
  <si>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</si>
  <si>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</si>
  <si>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</si>
  <si>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</si>
  <si>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</si>
  <si>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</si>
  <si>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</si>
  <si>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</si>
  <si>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</si>
  <si>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</si>
  <si>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</si>
  <si>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</si>
  <si>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</si>
  <si>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</si>
  <si>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</si>
  <si>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</si>
  <si>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</si>
  <si>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</si>
  <si>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</si>
  <si>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</si>
  <si>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</si>
  <si>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</si>
  <si>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</si>
  <si>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</si>
  <si>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</si>
  <si>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</si>
  <si>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</si>
  <si>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</si>
  <si>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</si>
  <si>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</si>
  <si>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</si>
  <si>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</si>
  <si>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</si>
  <si>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</si>
  <si>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</si>
  <si>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</si>
  <si>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</si>
  <si>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</si>
  <si>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</si>
  <si>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</si>
  <si>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</si>
  <si>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</si>
  <si>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</si>
  <si>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</si>
  <si>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</si>
  <si>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</si>
  <si>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</si>
  <si>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</si>
  <si>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</si>
  <si>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</si>
  <si>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</si>
  <si>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</si>
  <si>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</si>
  <si>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</si>
  <si>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</si>
  <si>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</si>
  <si>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</si>
  <si>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</si>
  <si>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</si>
  <si>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</si>
  <si>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</si>
  <si>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</si>
  <si>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</si>
  <si>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</si>
  <si>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</si>
  <si>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</si>
  <si>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</si>
  <si>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</si>
  <si>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</si>
  <si>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</si>
  <si>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</si>
  <si>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</si>
  <si>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</si>
  <si>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</si>
  <si>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</si>
  <si>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</si>
  <si>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</si>
  <si>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</si>
  <si>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</si>
  <si>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</si>
  <si>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</si>
  <si>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</si>
  <si>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</si>
  <si>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</si>
  <si>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</si>
  <si>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</si>
  <si>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</si>
  <si>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</si>
  <si>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</si>
  <si>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</si>
  <si>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</si>
  <si>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</si>
  <si>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</si>
  <si>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</si>
  <si>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</si>
  <si>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</si>
  <si>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</si>
  <si>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</si>
  <si>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</si>
  <si>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</si>
  <si>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</si>
  <si>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</si>
  <si>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</si>
  <si>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</si>
  <si>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</si>
  <si>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</si>
  <si>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</si>
  <si>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</si>
  <si>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</si>
  <si>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</si>
  <si>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</si>
  <si>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</si>
  <si>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</si>
  <si>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</si>
  <si>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</si>
  <si>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</si>
  <si>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</si>
  <si>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</si>
  <si>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</si>
  <si>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</si>
  <si>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</si>
  <si>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</si>
  <si>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</si>
  <si>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</si>
  <si>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</si>
  <si>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</si>
  <si>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</si>
  <si>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</si>
  <si>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</si>
  <si>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</si>
  <si>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</si>
  <si>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</si>
  <si>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</si>
  <si>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</si>
  <si>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</si>
  <si>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</si>
  <si>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</si>
  <si>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</si>
  <si>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</si>
  <si>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</si>
  <si>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</si>
  <si>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</si>
  <si>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</si>
  <si>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</si>
  <si>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</si>
  <si>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</si>
  <si>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</si>
  <si>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</si>
  <si>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</si>
  <si>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</si>
  <si>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</si>
  <si>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</si>
  <si>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</si>
  <si>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</si>
  <si>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</si>
  <si>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</si>
  <si>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</si>
  <si>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</si>
  <si>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</si>
  <si>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</si>
  <si>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</si>
  <si>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</si>
  <si>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</si>
  <si>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</si>
  <si>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</si>
  <si>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</si>
  <si>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</si>
  <si>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</si>
  <si>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</si>
  <si>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</si>
  <si>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</si>
  <si>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</si>
  <si>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</si>
  <si>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</si>
  <si>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</si>
  <si>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</si>
  <si>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</si>
  <si>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</si>
  <si>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</si>
  <si>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</si>
  <si>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</si>
  <si>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</si>
  <si>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</si>
  <si>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</si>
  <si>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</si>
  <si>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</si>
  <si>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</si>
  <si>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</si>
  <si>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</si>
  <si>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</si>
  <si>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</si>
  <si>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</si>
  <si>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</si>
  <si>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</si>
  <si>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</si>
  <si>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</si>
  <si>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</si>
  <si>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</si>
  <si>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</si>
  <si>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</si>
  <si>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</si>
  <si>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</si>
  <si>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</si>
  <si>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</si>
  <si>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</si>
  <si>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</si>
  <si>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</si>
  <si>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</si>
  <si>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</si>
  <si>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</si>
  <si>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</si>
  <si>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</si>
  <si>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</si>
  <si>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</si>
  <si>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</si>
  <si>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</si>
  <si>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</si>
  <si>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</si>
  <si>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</si>
  <si>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</si>
  <si>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</si>
  <si>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</si>
  <si>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</si>
  <si>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</si>
  <si>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</si>
  <si>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</si>
  <si>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</si>
  <si>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</si>
  <si>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</si>
  <si>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</si>
  <si>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</si>
  <si>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</si>
  <si>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</si>
  <si>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</si>
  <si>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</si>
  <si>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</si>
  <si>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</si>
  <si>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</si>
  <si>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</si>
  <si>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</si>
  <si>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</si>
  <si>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</si>
  <si>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</si>
  <si>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</si>
  <si>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</si>
  <si>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</si>
  <si>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</si>
  <si>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</si>
  <si>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</si>
  <si>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</si>
  <si>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</si>
  <si>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</si>
  <si>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</si>
  <si>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</si>
  <si>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</si>
  <si>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</si>
  <si>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</si>
  <si>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</si>
  <si>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</si>
  <si>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</si>
  <si>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</si>
  <si>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</si>
  <si>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</si>
  <si>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</si>
  <si>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</si>
  <si>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</si>
  <si>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</si>
  <si>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</si>
  <si>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</si>
  <si>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</si>
  <si>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</si>
  <si>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</si>
  <si>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</si>
  <si>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</si>
  <si>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</si>
  <si>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</si>
  <si>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</si>
  <si>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</si>
  <si>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</si>
  <si>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</si>
  <si>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</si>
  <si>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</si>
  <si>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</si>
  <si>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</si>
  <si>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</si>
  <si>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</si>
  <si>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</si>
  <si>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</si>
  <si>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</si>
  <si>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</si>
  <si>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</si>
  <si>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</si>
  <si>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</si>
  <si>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</si>
  <si>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</si>
  <si>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</si>
  <si>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</si>
  <si>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</si>
  <si>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</si>
  <si>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</si>
  <si>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</si>
  <si>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</si>
  <si>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</si>
  <si>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</si>
  <si>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</si>
  <si>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</si>
  <si>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</si>
  <si>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</si>
  <si>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</si>
  <si>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</si>
  <si>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</si>
  <si>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</si>
  <si>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</si>
  <si>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</si>
  <si>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</si>
  <si>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</si>
  <si>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</si>
  <si>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</si>
  <si>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</si>
  <si>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</si>
  <si>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</si>
  <si>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</si>
  <si>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</si>
  <si>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</si>
  <si>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</si>
  <si>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</si>
  <si>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</si>
  <si>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</si>
  <si>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</si>
  <si>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</si>
  <si>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</si>
  <si>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</si>
  <si>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</si>
  <si>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</si>
  <si>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</si>
  <si>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</si>
  <si>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</si>
  <si>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</si>
  <si>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</si>
  <si>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</si>
  <si>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</si>
  <si>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</si>
  <si>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</si>
  <si>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</si>
  <si>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</si>
  <si>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</si>
  <si>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</si>
  <si>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</si>
  <si>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</si>
  <si>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</si>
  <si>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</si>
  <si>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</si>
  <si>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</si>
  <si>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</si>
  <si>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</si>
  <si>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</si>
  <si>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</si>
  <si>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</si>
  <si>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</si>
  <si>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</si>
  <si>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</si>
  <si>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</si>
  <si>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</si>
  <si>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</si>
  <si>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</si>
  <si>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</si>
  <si>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</si>
  <si>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</si>
  <si>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</si>
  <si>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</si>
  <si>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</si>
  <si>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</si>
  <si>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</si>
  <si>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</si>
  <si>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</si>
  <si>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</si>
  <si>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</si>
  <si>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</si>
  <si>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</si>
  <si>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</si>
  <si>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</si>
  <si>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</si>
  <si>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</si>
  <si>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</si>
  <si>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</si>
  <si>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</si>
  <si>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</si>
  <si>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</si>
  <si>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</si>
  <si>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</si>
  <si>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</si>
  <si>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</si>
  <si>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</si>
  <si>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</si>
  <si>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</si>
  <si>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</si>
  <si>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</si>
  <si>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</si>
  <si>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</si>
  <si>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</si>
  <si>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</si>
  <si>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</si>
  <si>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</si>
  <si>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</si>
  <si>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</si>
  <si>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</si>
  <si>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</si>
  <si>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</si>
  <si>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</si>
  <si>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</si>
  <si>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</si>
  <si>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</si>
  <si>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</si>
  <si>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</si>
  <si>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</si>
  <si>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</si>
  <si>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</si>
  <si>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</si>
  <si>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</si>
  <si>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</si>
  <si>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</si>
  <si>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</si>
  <si>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</si>
  <si>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</si>
  <si>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</si>
  <si>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</si>
  <si>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</si>
  <si>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</si>
  <si>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</si>
  <si>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</si>
  <si>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</si>
  <si>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</si>
  <si>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</si>
  <si>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</si>
  <si>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</si>
  <si>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</si>
  <si>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</si>
  <si>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</si>
  <si>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</si>
  <si>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</si>
  <si>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</si>
  <si>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</si>
  <si>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</si>
  <si>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</si>
  <si>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</si>
  <si>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</si>
  <si>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</si>
  <si>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</si>
  <si>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</si>
  <si>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</si>
  <si>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</si>
  <si>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</si>
  <si>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</si>
  <si>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</si>
  <si>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</si>
  <si>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</si>
  <si>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</si>
  <si>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</si>
  <si>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</si>
  <si>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</si>
  <si>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</si>
  <si>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</si>
  <si>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</si>
  <si>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</si>
  <si>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</si>
  <si>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</si>
  <si>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</si>
  <si>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</si>
  <si>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</si>
  <si>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</si>
  <si>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</si>
  <si>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</si>
  <si>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</si>
  <si>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</si>
  <si>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</si>
  <si>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</si>
  <si>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</si>
  <si>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</si>
  <si>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</si>
  <si>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</si>
  <si>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</si>
  <si>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</si>
  <si>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</si>
  <si>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</si>
  <si>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</si>
  <si>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</si>
  <si>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</si>
  <si>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</si>
  <si>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</si>
  <si>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</si>
  <si>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</si>
  <si>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</si>
  <si>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</si>
  <si>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</si>
  <si>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</si>
  <si>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</si>
  <si>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</si>
  <si>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</si>
  <si>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</si>
  <si>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</si>
  <si>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</si>
  <si>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</si>
  <si>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</si>
  <si>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</si>
  <si>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</si>
  <si>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</si>
  <si>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</si>
  <si>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</si>
  <si>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</si>
  <si>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</si>
  <si>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</si>
  <si>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</si>
  <si>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</si>
  <si>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</si>
  <si>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</si>
  <si>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</si>
  <si>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</si>
  <si>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</si>
  <si>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</si>
  <si>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</si>
  <si>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</si>
  <si>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</si>
  <si>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</si>
  <si>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</si>
  <si>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</si>
  <si>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</si>
  <si>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</si>
  <si>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</si>
  <si>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</si>
  <si>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</si>
  <si>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</si>
  <si>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</si>
  <si>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</si>
  <si>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</si>
  <si>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</si>
  <si>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</si>
  <si>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</si>
  <si>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</si>
  <si>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</si>
  <si>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</si>
  <si>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</si>
  <si>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</si>
  <si>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</si>
  <si>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</si>
  <si>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</si>
  <si>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</si>
  <si>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</si>
  <si>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</si>
  <si>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</si>
  <si>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</si>
  <si>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</si>
  <si>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</si>
  <si>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</si>
  <si>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</si>
  <si>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</si>
  <si>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</si>
  <si>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</si>
  <si>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</si>
  <si>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</si>
  <si>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</si>
  <si>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</si>
  <si>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</si>
  <si>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</si>
  <si>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</si>
  <si>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</si>
  <si>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</si>
  <si>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</si>
  <si>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</si>
  <si>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</si>
  <si>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</si>
  <si>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</si>
  <si>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</si>
  <si>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</si>
  <si>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</si>
  <si>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</si>
  <si>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</si>
  <si>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</si>
  <si>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</si>
  <si>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</si>
  <si>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</si>
  <si>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</si>
  <si>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</si>
  <si>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</si>
  <si>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</si>
  <si>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</si>
  <si>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</si>
  <si>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</si>
  <si>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</si>
  <si>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</si>
  <si>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</si>
  <si>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</si>
  <si>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</si>
  <si>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</si>
  <si>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</si>
  <si>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</si>
  <si>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</si>
  <si>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</si>
  <si>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</si>
  <si>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</si>
  <si>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</si>
  <si>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</si>
  <si>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</si>
  <si>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</si>
  <si>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</si>
  <si>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</si>
  <si>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</si>
  <si>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</si>
  <si>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</si>
  <si>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</si>
  <si>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</si>
  <si>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</si>
  <si>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</si>
  <si>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</si>
  <si>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</si>
  <si>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</si>
  <si>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</si>
  <si>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</si>
  <si>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</si>
  <si>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</si>
  <si>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</si>
  <si>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</si>
  <si>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</si>
  <si>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</si>
  <si>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</si>
  <si>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</si>
  <si>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</si>
  <si>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</si>
  <si>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</si>
  <si>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</si>
  <si>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</si>
  <si>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</si>
  <si>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</si>
  <si>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</si>
  <si>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</si>
  <si>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</si>
  <si>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</si>
  <si>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</si>
  <si>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</si>
  <si>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</si>
  <si>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</si>
  <si>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</si>
  <si>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</si>
  <si>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</si>
  <si>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</si>
  <si>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</si>
  <si>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</si>
  <si>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</si>
  <si>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</si>
  <si>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</si>
  <si>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</si>
  <si>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</si>
  <si>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</si>
  <si>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</si>
  <si>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</si>
  <si>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</si>
  <si>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</si>
  <si>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</si>
  <si>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</si>
  <si>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</si>
  <si>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</si>
  <si>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</si>
  <si>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</si>
  <si>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</si>
  <si>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</si>
  <si>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</si>
  <si>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</si>
  <si>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</si>
  <si>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</si>
  <si>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</si>
  <si>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</si>
  <si>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</si>
  <si>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</si>
  <si>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</si>
  <si>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</si>
  <si>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</si>
  <si>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</si>
  <si>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</si>
  <si>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</si>
  <si>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</si>
  <si>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</si>
  <si>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</si>
  <si>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</si>
  <si>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</si>
  <si>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</si>
  <si>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</si>
  <si>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</si>
  <si>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</si>
  <si>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</si>
  <si>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</si>
  <si>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</si>
  <si>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</si>
  <si>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</si>
  <si>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</si>
  <si>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</si>
  <si>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</si>
  <si>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</si>
  <si>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</si>
  <si>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</si>
  <si>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</si>
  <si>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</si>
  <si>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</si>
  <si>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</si>
  <si>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</si>
  <si>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</si>
  <si>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</si>
  <si>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</si>
  <si>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</si>
  <si>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</si>
  <si>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</si>
  <si>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</si>
  <si>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</si>
  <si>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</si>
  <si>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</si>
  <si>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</si>
  <si>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</si>
  <si>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</si>
  <si>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</si>
  <si>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</si>
  <si>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</si>
  <si>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</si>
  <si>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</si>
  <si>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</si>
  <si>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</si>
  <si>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</si>
  <si>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</si>
  <si>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</si>
  <si>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</si>
  <si>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</si>
  <si>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</si>
  <si>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</si>
  <si>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</si>
  <si>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</si>
  <si>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</si>
  <si>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</si>
  <si>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</si>
  <si>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</si>
  <si>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</si>
  <si>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</si>
  <si>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</si>
  <si>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</si>
  <si>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</si>
  <si>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</si>
  <si>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</si>
  <si>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</si>
  <si>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</si>
  <si>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</si>
  <si>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</si>
  <si>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</si>
  <si>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</si>
  <si>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</si>
  <si>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</si>
  <si>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</si>
  <si>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</si>
  <si>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</si>
  <si>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</si>
  <si>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</si>
  <si>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</si>
  <si>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</si>
  <si>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</si>
  <si>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</si>
  <si>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</si>
  <si>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</si>
  <si>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</si>
  <si>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</si>
  <si>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</si>
  <si>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</si>
  <si>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</si>
  <si>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</si>
  <si>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</si>
  <si>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</si>
  <si>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</si>
  <si>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</si>
  <si>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</si>
  <si>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</si>
  <si>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</si>
  <si>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</si>
  <si>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</si>
  <si>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</si>
  <si>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</si>
  <si>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</si>
  <si>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</si>
  <si>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</si>
  <si>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</si>
  <si>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</si>
  <si>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</si>
  <si>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</si>
  <si>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</si>
  <si>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</si>
  <si>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</si>
  <si>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</si>
  <si>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</si>
  <si>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</si>
  <si>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</si>
  <si>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</si>
  <si>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</si>
  <si>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</si>
  <si>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</si>
  <si>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</si>
  <si>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</si>
  <si>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</si>
  <si>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</si>
  <si>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</si>
  <si>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</si>
  <si>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</si>
  <si>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</si>
  <si>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</si>
  <si>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</si>
  <si>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</si>
  <si>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</si>
  <si>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</si>
  <si>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</si>
  <si>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</si>
  <si>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</si>
  <si>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</si>
  <si>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</si>
  <si>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</si>
  <si>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</si>
  <si>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</si>
  <si>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</si>
  <si>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</si>
  <si>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</si>
  <si>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</si>
  <si>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</si>
  <si>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</si>
  <si>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</si>
  <si>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</si>
  <si>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</si>
  <si>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</si>
  <si>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</si>
  <si>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</si>
  <si>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</si>
  <si>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</si>
  <si>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</si>
  <si>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</si>
  <si>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</si>
  <si>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</si>
  <si>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</si>
  <si>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</si>
  <si>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</si>
  <si>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</si>
  <si>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</si>
  <si>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</si>
  <si>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</si>
  <si>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</si>
  <si>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</si>
  <si>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</si>
  <si>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</si>
  <si>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</si>
  <si>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</si>
  <si>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</si>
  <si>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</si>
  <si>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</si>
  <si>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</si>
  <si>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</si>
  <si>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</si>
  <si>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</si>
  <si>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</si>
  <si>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</si>
  <si>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</si>
  <si>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</si>
  <si>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</si>
  <si>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</si>
  <si>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</si>
  <si>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</si>
  <si>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</si>
  <si>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</si>
  <si>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</si>
  <si>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</si>
  <si>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</si>
  <si>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</si>
  <si>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</si>
  <si>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</si>
  <si>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</si>
  <si>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</si>
  <si>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</si>
  <si>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</si>
  <si>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</si>
  <si>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</si>
  <si>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</si>
  <si>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</si>
  <si>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</si>
  <si>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</si>
  <si>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</si>
  <si>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</si>
  <si>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</si>
  <si>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</si>
  <si>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</si>
  <si>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</si>
  <si>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</si>
  <si>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</si>
  <si>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</si>
  <si>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</si>
  <si>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</si>
  <si>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</si>
  <si>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</si>
  <si>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</si>
  <si>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</si>
  <si>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</si>
  <si>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</si>
  <si>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</si>
  <si>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</si>
  <si>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</si>
  <si>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</si>
  <si>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</si>
  <si>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</si>
  <si>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</si>
  <si>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</si>
  <si>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</si>
  <si>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</si>
  <si>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</si>
  <si>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</si>
  <si>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</si>
  <si>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</si>
  <si>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</si>
  <si>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</si>
  <si>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</si>
  <si>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</si>
  <si>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</si>
  <si>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</si>
  <si>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</si>
  <si>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</si>
  <si>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</si>
  <si>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</si>
  <si>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</si>
  <si>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</si>
  <si>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</si>
  <si>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</si>
  <si>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</si>
  <si>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</si>
  <si>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</si>
  <si>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</si>
  <si>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</si>
  <si>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</si>
  <si>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</si>
  <si>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</si>
  <si>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</si>
  <si>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</si>
  <si>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</si>
  <si>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</si>
  <si>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</si>
  <si>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</si>
  <si>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</si>
  <si>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</si>
  <si>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</si>
  <si>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</si>
  <si>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</si>
  <si>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</si>
  <si>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</si>
  <si>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</si>
  <si>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</si>
  <si>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</si>
  <si>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</si>
  <si>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</si>
  <si>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</si>
  <si>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</si>
  <si>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</si>
  <si>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</si>
  <si>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</si>
  <si>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</si>
  <si>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</si>
  <si>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</si>
  <si>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</si>
  <si>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</si>
  <si>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</si>
  <si>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</si>
  <si>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</si>
  <si>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</si>
  <si>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</si>
  <si>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</si>
  <si>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</si>
  <si>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</si>
  <si>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</si>
  <si>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</si>
  <si>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</si>
  <si>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</si>
  <si>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</si>
  <si>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</si>
  <si>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</si>
  <si>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</si>
  <si>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</si>
  <si>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</si>
  <si>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</si>
  <si>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</si>
  <si>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</si>
  <si>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</si>
  <si>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</si>
  <si>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</si>
  <si>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</si>
  <si>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</si>
  <si>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</si>
  <si>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</si>
  <si>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</si>
  <si>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</si>
  <si>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</si>
  <si>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</si>
  <si>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</si>
  <si>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</si>
  <si>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</si>
  <si>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</si>
  <si>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</si>
  <si>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</si>
  <si>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</si>
  <si>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</si>
  <si>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</si>
  <si>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</si>
  <si>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</si>
  <si>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</si>
  <si>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</si>
  <si>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</si>
  <si>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</si>
  <si>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</si>
  <si>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</si>
  <si>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</si>
  <si>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</si>
  <si>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</si>
  <si>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</si>
  <si>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</si>
  <si>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</si>
  <si>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</si>
  <si>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</si>
  <si>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</si>
  <si>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</si>
  <si>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</si>
  <si>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</si>
  <si>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</si>
  <si>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</si>
  <si>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</si>
  <si>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</si>
  <si>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</si>
  <si>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</si>
  <si>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</si>
  <si>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</si>
  <si>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</si>
  <si>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</si>
  <si>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</si>
  <si>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</si>
  <si>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</si>
  <si>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</si>
  <si>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</si>
  <si>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</si>
  <si>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</si>
  <si>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</si>
  <si>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</si>
  <si>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</si>
  <si>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</si>
  <si>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</si>
  <si>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</si>
  <si>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</si>
  <si>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</si>
  <si>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</si>
  <si>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</si>
  <si>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</si>
  <si>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</si>
  <si>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</si>
  <si>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</si>
  <si>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</si>
  <si>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</si>
  <si>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</si>
  <si>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</si>
  <si>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</si>
  <si>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</si>
  <si>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</si>
  <si>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</si>
  <si>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</si>
  <si>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</si>
  <si>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</si>
  <si>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</si>
  <si>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</si>
  <si>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</si>
  <si>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</si>
  <si>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</si>
  <si>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</si>
  <si>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</si>
  <si>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</si>
  <si>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</si>
  <si>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</si>
  <si>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</si>
  <si>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</si>
  <si>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</si>
  <si>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</si>
  <si>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</si>
  <si>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</si>
  <si>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</si>
  <si>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</si>
  <si>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</si>
  <si>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</si>
  <si>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</si>
  <si>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</si>
  <si>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</si>
  <si>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</si>
  <si>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</si>
  <si>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</si>
  <si>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</si>
  <si>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</si>
  <si>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</si>
  <si>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</si>
  <si>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</si>
  <si>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</si>
  <si>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</si>
  <si>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</si>
  <si>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</si>
  <si>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</si>
  <si>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</si>
  <si>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</si>
  <si>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</si>
  <si>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</si>
  <si>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</si>
  <si>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</si>
  <si>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</si>
  <si>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</si>
  <si>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</si>
  <si>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</si>
  <si>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</si>
  <si>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</si>
  <si>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</si>
  <si>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</si>
  <si>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</si>
  <si>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</si>
  <si>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</si>
  <si>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</si>
  <si>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</si>
  <si>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</si>
  <si>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</si>
  <si>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</si>
  <si>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</si>
  <si>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</si>
  <si>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</si>
  <si>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</si>
  <si>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</si>
  <si>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</si>
  <si>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</si>
  <si>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</si>
  <si>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</si>
  <si>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</si>
  <si>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</si>
  <si>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</si>
  <si>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</si>
  <si>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</si>
  <si>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</si>
  <si>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</si>
  <si>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</si>
  <si>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</si>
  <si>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</si>
  <si>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</si>
  <si>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</si>
  <si>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</si>
  <si>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</si>
  <si>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</si>
  <si>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</si>
  <si>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</si>
  <si>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</si>
  <si>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</si>
  <si>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</si>
  <si>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</si>
  <si>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</si>
  <si>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</si>
  <si>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</si>
  <si>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</si>
  <si>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</si>
  <si>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</si>
  <si>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</si>
  <si>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</si>
  <si>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</si>
  <si>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</si>
  <si>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</si>
  <si>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</si>
  <si>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</si>
  <si>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</si>
  <si>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</si>
  <si>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</si>
  <si>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</si>
  <si>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</si>
  <si>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</si>
  <si>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</si>
  <si>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</si>
  <si>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</si>
  <si>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</si>
  <si>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</si>
  <si>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</si>
  <si>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</si>
  <si>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</si>
  <si>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</si>
  <si>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</si>
  <si>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</si>
  <si>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</si>
  <si>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</si>
  <si>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</si>
  <si>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</si>
  <si>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</si>
  <si>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</si>
  <si>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</si>
  <si>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</si>
  <si>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</si>
  <si>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</si>
  <si>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</si>
  <si>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</si>
  <si>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</si>
  <si>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</si>
  <si>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</si>
  <si>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</si>
  <si>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</si>
  <si>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</si>
  <si>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</si>
  <si>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</si>
  <si>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</si>
  <si>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</si>
  <si>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</si>
  <si>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</si>
  <si>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</si>
  <si>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</si>
  <si>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</si>
  <si>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</si>
  <si>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</si>
  <si>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</si>
  <si>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</si>
  <si>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</si>
  <si>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</si>
  <si>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</si>
  <si>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</si>
  <si>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</si>
  <si>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</si>
  <si>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</si>
  <si>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</si>
  <si>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</si>
  <si>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</si>
  <si>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</si>
  <si>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</si>
  <si>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</si>
  <si>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</si>
  <si>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</si>
  <si>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</si>
  <si>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</si>
  <si>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</si>
  <si>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</si>
  <si>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</si>
  <si>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</si>
  <si>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</si>
  <si>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</si>
  <si>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</si>
  <si>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</si>
  <si>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</si>
  <si>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</si>
  <si>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</si>
  <si>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</si>
  <si>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</si>
  <si>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</si>
  <si>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</si>
  <si>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</si>
  <si>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</si>
  <si>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</si>
  <si>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</si>
  <si>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</si>
  <si>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</si>
  <si>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</si>
  <si>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</si>
  <si>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</si>
  <si>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</si>
  <si>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</si>
  <si>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</si>
  <si>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</si>
  <si>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</si>
  <si>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</si>
  <si>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</si>
  <si>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</si>
  <si>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</si>
  <si>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</si>
  <si>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</si>
  <si>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</si>
  <si>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</si>
  <si>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</si>
  <si>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</si>
  <si>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</si>
  <si>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</si>
  <si>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</si>
  <si>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</si>
  <si>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</si>
  <si>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</si>
  <si>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</si>
  <si>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</si>
  <si>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</si>
  <si>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</si>
  <si>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</si>
  <si>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</si>
  <si>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</si>
  <si>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</si>
  <si>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</si>
  <si>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</si>
  <si>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</si>
  <si>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</si>
  <si>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</si>
  <si>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</si>
  <si>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</si>
  <si>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</si>
  <si>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</si>
  <si>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</si>
  <si>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</si>
  <si>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</si>
  <si>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</si>
  <si>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</si>
  <si>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</si>
  <si>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</si>
  <si>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</si>
  <si>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</si>
  <si>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</si>
  <si>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</si>
  <si>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</si>
  <si>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</si>
  <si>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</si>
  <si>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</si>
  <si>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</si>
  <si>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</si>
  <si>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</si>
  <si>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</si>
  <si>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</si>
  <si>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</si>
  <si>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</si>
  <si>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</si>
  <si>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</si>
  <si>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</si>
  <si>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</si>
  <si>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</si>
  <si>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</si>
  <si>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</si>
  <si>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</si>
  <si>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</si>
  <si>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</si>
  <si>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</si>
  <si>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</si>
  <si>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</si>
  <si>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</si>
  <si>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</si>
  <si>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</si>
  <si>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</si>
  <si>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</si>
  <si>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</si>
  <si>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</si>
  <si>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</si>
  <si>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</si>
  <si>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</si>
  <si>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</si>
  <si>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</si>
  <si>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</si>
  <si>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</si>
  <si>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</si>
  <si>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</si>
  <si>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</si>
  <si>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</si>
  <si>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</si>
  <si>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</si>
  <si>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</si>
  <si>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</si>
  <si>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</si>
  <si>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</si>
  <si>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</si>
  <si>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</si>
  <si>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</si>
  <si>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</si>
  <si>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</si>
  <si>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</si>
  <si>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</si>
  <si>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</si>
  <si>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</si>
  <si>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</si>
  <si>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</si>
  <si>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</si>
  <si>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</si>
  <si>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</si>
  <si>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</si>
  <si>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</si>
  <si>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</si>
  <si>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</si>
  <si>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</si>
  <si>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</si>
  <si>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</si>
  <si>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</si>
  <si>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</si>
  <si>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</si>
  <si>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</si>
  <si>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</si>
  <si>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</si>
  <si>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</si>
  <si>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</si>
  <si>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</si>
  <si>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</si>
  <si>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</si>
  <si>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</si>
  <si>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</si>
  <si>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</si>
  <si>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</si>
  <si>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</si>
  <si>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</si>
  <si>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</si>
  <si>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</si>
  <si>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</si>
  <si>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</si>
  <si>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</si>
  <si>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</si>
  <si>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</si>
  <si>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</si>
  <si>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</si>
  <si>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</si>
  <si>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</si>
  <si>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</si>
  <si>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</si>
  <si>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</si>
  <si>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</si>
  <si>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</si>
  <si>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</si>
  <si>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</si>
  <si>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</si>
  <si>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</si>
  <si>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</si>
  <si>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</si>
  <si>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</si>
  <si>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</si>
  <si>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</si>
  <si>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</si>
  <si>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</si>
  <si>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</si>
  <si>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</si>
  <si>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</si>
  <si>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</si>
  <si>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</si>
  <si>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</si>
  <si>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</si>
  <si>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</si>
  <si>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</si>
  <si>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</si>
  <si>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</si>
  <si>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</si>
  <si>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</si>
  <si>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</si>
  <si>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</si>
  <si>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</si>
  <si>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</si>
  <si>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</si>
  <si>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</si>
  <si>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</si>
  <si>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</si>
  <si>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</si>
  <si>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</si>
  <si>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</si>
  <si>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</si>
  <si>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</si>
  <si>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</si>
  <si>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</si>
  <si>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</si>
  <si>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</si>
  <si>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</si>
  <si>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</si>
  <si>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</si>
  <si>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</si>
  <si>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</si>
  <si>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</si>
  <si>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</si>
  <si>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</si>
  <si>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</si>
  <si>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</si>
  <si>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</si>
  <si>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</si>
  <si>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</si>
  <si>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</si>
  <si>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</si>
  <si>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</si>
  <si>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</si>
  <si>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</si>
  <si>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</si>
  <si>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</si>
  <si>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</si>
  <si>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</si>
  <si>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</si>
  <si>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</si>
  <si>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</si>
  <si>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</si>
  <si>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</si>
  <si>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</si>
  <si>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</si>
  <si>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</si>
  <si>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</si>
  <si>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</si>
  <si>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</si>
  <si>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</si>
  <si>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</si>
  <si>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</si>
  <si>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</si>
  <si>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</si>
  <si>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</si>
  <si>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</si>
  <si>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</si>
  <si>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</si>
  <si>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</si>
  <si>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</si>
  <si>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</si>
  <si>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</si>
  <si>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</si>
  <si>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</si>
  <si>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</si>
  <si>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</si>
  <si>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</si>
  <si>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</si>
  <si>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</si>
  <si>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</si>
  <si>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</si>
  <si>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</si>
  <si>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</si>
  <si>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</si>
  <si>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</si>
  <si>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</si>
  <si>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</si>
  <si>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</si>
  <si>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</si>
  <si>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</si>
  <si>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</si>
  <si>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</si>
  <si>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</si>
  <si>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</si>
  <si>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</si>
  <si>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</si>
  <si>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</si>
  <si>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</si>
  <si>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</si>
  <si>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</si>
  <si>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</si>
  <si>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</si>
  <si>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</si>
  <si>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</si>
  <si>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</si>
  <si>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</si>
  <si>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</si>
  <si>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</si>
  <si>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</si>
  <si>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</si>
  <si>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</si>
  <si>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</si>
  <si>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</si>
  <si>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</si>
  <si>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</si>
  <si>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</si>
  <si>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</si>
  <si>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</si>
  <si>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</si>
  <si>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</si>
  <si>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</si>
  <si>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</si>
  <si>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</si>
  <si>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</si>
  <si>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</si>
  <si>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</si>
  <si>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</si>
  <si>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</si>
  <si>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</si>
  <si>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</si>
  <si>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</si>
  <si>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</si>
  <si>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</si>
  <si>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</si>
  <si>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</si>
  <si>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</si>
  <si>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</si>
  <si>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</si>
  <si>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</si>
  <si>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</si>
  <si>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</si>
  <si>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</si>
  <si>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</si>
  <si>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</si>
  <si>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</si>
  <si>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</si>
  <si>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</si>
  <si>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</si>
  <si>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</si>
  <si>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</si>
  <si>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</si>
  <si>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</si>
  <si>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</si>
  <si>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</si>
  <si>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</si>
  <si>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</si>
  <si>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</si>
  <si>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</si>
  <si>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</si>
  <si>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</si>
  <si>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</si>
  <si>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</si>
  <si>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</si>
  <si>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</si>
  <si>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</si>
  <si>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</si>
  <si>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</si>
  <si>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</si>
  <si>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</si>
  <si>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</si>
  <si>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</si>
  <si>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</si>
  <si>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</si>
  <si>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</si>
  <si>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</si>
  <si>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</si>
  <si>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</si>
  <si>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</si>
  <si>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</si>
  <si>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</si>
  <si>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</si>
  <si>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</si>
  <si>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</si>
  <si>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</si>
  <si>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</si>
  <si>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</si>
  <si>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</si>
  <si>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</si>
  <si>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</si>
  <si>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</si>
  <si>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</si>
  <si>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</si>
  <si>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</si>
  <si>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</si>
  <si>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</si>
  <si>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</si>
  <si>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</si>
  <si>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</si>
  <si>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</si>
  <si>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</si>
  <si>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</si>
  <si>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</si>
  <si>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</si>
  <si>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</si>
  <si>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</si>
  <si>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</si>
  <si>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</si>
  <si>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</si>
  <si>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</si>
  <si>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</si>
  <si>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</si>
  <si>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</si>
  <si>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</si>
  <si>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</si>
  <si>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</si>
  <si>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</si>
  <si>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</si>
  <si>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</si>
  <si>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</si>
  <si>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</si>
  <si>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</si>
  <si>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</si>
  <si>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</si>
  <si>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</si>
  <si>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</si>
  <si>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</si>
  <si>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</si>
  <si>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</si>
  <si>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</si>
  <si>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</si>
  <si>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</si>
  <si>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</si>
  <si>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</si>
  <si>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</si>
  <si>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</si>
  <si>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</si>
  <si>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</si>
  <si>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</si>
  <si>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</si>
  <si>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</si>
  <si>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</si>
  <si>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</si>
  <si>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</si>
  <si>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</si>
  <si>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</si>
  <si>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</si>
  <si>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</si>
  <si>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</si>
  <si>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</si>
  <si>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</si>
  <si>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</si>
  <si>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</si>
  <si>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</si>
  <si>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</si>
  <si>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</si>
  <si>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</si>
  <si>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</si>
  <si>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</si>
  <si>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</si>
  <si>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</si>
  <si>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</si>
  <si>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</si>
  <si>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</si>
  <si>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</si>
  <si>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</si>
  <si>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</si>
  <si>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</si>
  <si>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</si>
  <si>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</si>
  <si>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</si>
  <si>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</si>
  <si>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</si>
  <si>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</si>
  <si>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</si>
  <si>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</si>
  <si>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</si>
  <si>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</si>
  <si>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</si>
  <si>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</si>
  <si>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</si>
  <si>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</si>
  <si>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</si>
  <si>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</si>
  <si>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</si>
  <si>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</si>
  <si>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</si>
  <si>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</si>
  <si>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</si>
  <si>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</si>
  <si>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</si>
  <si>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</si>
  <si>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</si>
  <si>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</si>
  <si>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</si>
  <si>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</si>
  <si>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</si>
  <si>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</si>
  <si>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</si>
  <si>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</si>
  <si>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</si>
  <si>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</si>
  <si>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</si>
  <si>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</si>
  <si>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</si>
  <si>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</si>
  <si>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</si>
  <si>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</si>
  <si>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</si>
  <si>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</si>
  <si>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</si>
  <si>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</si>
  <si>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</si>
  <si>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</si>
  <si>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</si>
  <si>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</si>
  <si>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</si>
  <si>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</si>
  <si>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</si>
  <si>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</si>
  <si>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</si>
  <si>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</si>
  <si>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</si>
  <si>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</si>
  <si>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</si>
  <si>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</si>
  <si>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</si>
  <si>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</si>
  <si>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</si>
  <si>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</si>
  <si>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</si>
  <si>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</si>
  <si>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</si>
  <si>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</si>
  <si>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</si>
  <si>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</si>
  <si>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</si>
  <si>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</si>
  <si>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</si>
  <si>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</si>
  <si>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</si>
  <si>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</si>
  <si>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</si>
  <si>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</si>
  <si>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</si>
  <si>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</si>
  <si>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</si>
  <si>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</si>
  <si>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</si>
  <si>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</si>
  <si>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</si>
  <si>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</si>
  <si>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</si>
  <si>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</si>
  <si>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</si>
  <si>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</si>
  <si>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</si>
  <si>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</si>
  <si>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</si>
  <si>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</si>
  <si>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</si>
  <si>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</si>
  <si>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</si>
  <si>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</si>
  <si>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</si>
  <si>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</si>
  <si>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</si>
  <si>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</si>
  <si>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</si>
  <si>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</si>
  <si>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</si>
  <si>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</si>
  <si>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</si>
  <si>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</si>
  <si>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</si>
  <si>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</si>
  <si>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</si>
  <si>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</si>
  <si>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</si>
  <si>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</si>
  <si>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</si>
  <si>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</si>
  <si>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</si>
  <si>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</si>
  <si>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</si>
  <si>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</si>
  <si>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</si>
  <si>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</si>
  <si>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</si>
  <si>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</si>
  <si>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</si>
  <si>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</si>
  <si>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</si>
  <si>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</si>
  <si>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</si>
  <si>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</si>
  <si>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</si>
  <si>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</si>
  <si>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</si>
  <si>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</si>
  <si>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</si>
  <si>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</si>
  <si>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</si>
  <si>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</si>
  <si>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</si>
  <si>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</si>
  <si>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</si>
  <si>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</si>
  <si>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</si>
  <si>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</si>
  <si>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</si>
  <si>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</si>
  <si>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</si>
  <si>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</si>
  <si>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</si>
  <si>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</si>
  <si>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</si>
  <si>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</si>
  <si>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</si>
  <si>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</si>
  <si>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</si>
  <si>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</si>
  <si>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</si>
  <si>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</si>
  <si>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</si>
  <si>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</si>
  <si>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</si>
  <si>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</si>
  <si>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</si>
  <si>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</si>
  <si>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</si>
  <si>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</si>
  <si>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</si>
  <si>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</si>
  <si>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</si>
  <si>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</si>
  <si>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</si>
  <si>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</si>
  <si>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</si>
  <si>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</si>
  <si>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</si>
  <si>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</si>
  <si>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</si>
  <si>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</si>
  <si>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</si>
  <si>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</si>
  <si>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</si>
  <si>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</si>
  <si>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</si>
  <si>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</si>
  <si>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</si>
  <si>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</si>
  <si>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</si>
  <si>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</si>
  <si>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</si>
  <si>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</si>
  <si>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</si>
  <si>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</si>
  <si>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</si>
  <si>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</si>
  <si>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</si>
  <si>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</si>
  <si>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</si>
  <si>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</si>
  <si>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</si>
  <si>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</si>
  <si>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</si>
  <si>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</si>
  <si>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</si>
  <si>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</si>
  <si>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</si>
  <si>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</si>
  <si>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</si>
  <si>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</si>
  <si>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</si>
  <si>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</si>
  <si>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</si>
  <si>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</si>
  <si>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</si>
  <si>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</si>
  <si>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</si>
  <si>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</si>
  <si>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</si>
  <si>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</si>
  <si>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</si>
  <si>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</si>
  <si>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</si>
  <si>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</si>
  <si>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</si>
  <si>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</si>
  <si>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</si>
  <si>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</si>
  <si>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</si>
  <si>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</si>
  <si>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</si>
  <si>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</si>
  <si>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</si>
  <si>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</si>
  <si>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</si>
  <si>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</si>
  <si>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</si>
  <si>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</si>
  <si>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</si>
  <si>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</si>
  <si>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</si>
  <si>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</si>
  <si>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</si>
  <si>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</si>
  <si>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</si>
  <si>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</si>
  <si>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</si>
  <si>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</si>
  <si>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</si>
  <si>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</si>
  <si>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</si>
  <si>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</si>
  <si>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</si>
  <si>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</si>
  <si>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</si>
  <si>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</si>
  <si>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</si>
  <si>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</si>
  <si>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</si>
  <si>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</si>
  <si>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</si>
  <si>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</si>
  <si>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</si>
  <si>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</si>
  <si>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</si>
  <si>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</si>
  <si>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</si>
  <si>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</si>
  <si>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</si>
  <si>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</si>
  <si>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</si>
  <si>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</si>
  <si>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</si>
  <si>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</si>
  <si>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</si>
  <si>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</si>
  <si>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</si>
  <si>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</si>
  <si>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</si>
  <si>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</si>
  <si>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</si>
  <si>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</si>
  <si>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</si>
  <si>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</si>
  <si>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</si>
  <si>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</si>
  <si>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</si>
  <si>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</si>
  <si>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</si>
  <si>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</si>
  <si>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</si>
  <si>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</si>
  <si>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</si>
  <si>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</si>
  <si>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</si>
  <si>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</si>
  <si>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</si>
  <si>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</si>
  <si>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</si>
  <si>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</si>
  <si>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</si>
  <si>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</si>
  <si>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</si>
  <si>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</si>
  <si>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</si>
  <si>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</si>
  <si>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</si>
  <si>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</si>
  <si>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</si>
  <si>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</si>
  <si>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</si>
  <si>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</si>
  <si>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</si>
  <si>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</si>
  <si>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</si>
  <si>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</si>
  <si>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</si>
  <si>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</si>
  <si>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</si>
  <si>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</si>
  <si>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</si>
  <si>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</si>
  <si>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</si>
  <si>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</si>
  <si>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</si>
  <si>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</si>
  <si>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</si>
  <si>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</si>
  <si>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</si>
  <si>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</si>
  <si>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</si>
  <si>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</si>
  <si>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</si>
  <si>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</si>
  <si>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</si>
  <si>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</si>
  <si>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</si>
  <si>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</si>
  <si>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</si>
  <si>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</si>
  <si>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</si>
  <si>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</si>
  <si>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</si>
  <si>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</si>
  <si>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</si>
  <si>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</si>
  <si>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</si>
  <si>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</si>
  <si>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</si>
  <si>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</si>
  <si>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</si>
  <si>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</si>
  <si>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</si>
  <si>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</si>
  <si>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</si>
  <si>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</si>
  <si>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</si>
  <si>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</si>
  <si>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</si>
  <si>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</si>
  <si>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</si>
  <si>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</si>
  <si>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</si>
  <si>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</si>
  <si>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</si>
  <si>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</si>
  <si>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</si>
  <si>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</si>
  <si>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</si>
  <si>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</si>
  <si>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</si>
  <si>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</si>
  <si>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</si>
  <si>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</si>
  <si>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</si>
  <si>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</si>
  <si>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</si>
  <si>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</si>
  <si>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</si>
  <si>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</si>
  <si>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</si>
  <si>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</si>
  <si>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</si>
  <si>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</si>
  <si>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</si>
  <si>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</si>
  <si>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</si>
  <si>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</si>
  <si>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</si>
  <si>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</si>
  <si>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</si>
  <si>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</si>
  <si>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</si>
  <si>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</si>
  <si>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</si>
  <si>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</si>
  <si>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</si>
  <si>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</si>
  <si>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</si>
  <si>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</si>
  <si>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</si>
  <si>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</si>
  <si>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</si>
  <si>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</si>
  <si>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</si>
  <si>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</si>
  <si>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</si>
  <si>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</si>
  <si>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</si>
  <si>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</si>
  <si>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</si>
  <si>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</si>
  <si>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</si>
  <si>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</si>
  <si>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</si>
  <si>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</si>
  <si>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</si>
  <si>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</si>
  <si>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</si>
  <si>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</si>
  <si>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</si>
  <si>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</si>
  <si>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</si>
  <si>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</si>
  <si>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</si>
  <si>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</si>
  <si>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</si>
  <si>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</si>
  <si>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</si>
  <si>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</si>
  <si>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</si>
  <si>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</si>
  <si>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</si>
  <si>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</si>
  <si>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</si>
  <si>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</si>
  <si>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</si>
  <si>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</si>
  <si>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</si>
  <si>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</si>
  <si>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</si>
  <si>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</si>
  <si>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</si>
  <si>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</si>
  <si>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</si>
  <si>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</si>
  <si>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</si>
  <si>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</si>
  <si>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</si>
  <si>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</si>
  <si>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</si>
  <si>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</si>
  <si>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</si>
  <si>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</si>
  <si>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</si>
  <si>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</si>
  <si>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</si>
  <si>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</si>
  <si>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</si>
  <si>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</si>
  <si>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</si>
  <si>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</si>
  <si>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</si>
  <si>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</si>
  <si>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</si>
  <si>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</si>
  <si>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</si>
  <si>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</si>
  <si>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</si>
  <si>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</si>
  <si>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</si>
  <si>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</si>
  <si>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</si>
  <si>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</si>
  <si>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</si>
  <si>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</si>
  <si>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</si>
  <si>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</si>
  <si>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</si>
  <si>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</si>
  <si>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</si>
  <si>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</si>
  <si>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</si>
  <si>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</si>
  <si>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</si>
  <si>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</si>
  <si>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</si>
  <si>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</si>
  <si>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</si>
  <si>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</si>
  <si>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</si>
  <si>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</si>
  <si>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</si>
  <si>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</si>
  <si>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</si>
  <si>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</si>
  <si>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</si>
  <si>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</si>
  <si>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</si>
  <si>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</si>
  <si>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</si>
  <si>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</si>
  <si>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</si>
  <si>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</si>
  <si>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</si>
  <si>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</si>
  <si>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</si>
  <si>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</si>
  <si>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</si>
  <si>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</si>
  <si>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</si>
  <si>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</si>
  <si>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</si>
  <si>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</si>
  <si>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</si>
  <si>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</si>
  <si>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</si>
  <si>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</si>
  <si>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</si>
  <si>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</si>
  <si>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</si>
  <si>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</si>
  <si>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</si>
  <si>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</si>
  <si>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</si>
  <si>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</si>
  <si>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</si>
  <si>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</si>
  <si>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</si>
  <si>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</si>
  <si>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</si>
  <si>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</si>
  <si>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</si>
  <si>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</si>
  <si>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</si>
  <si>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</si>
  <si>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</si>
  <si>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</si>
  <si>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</si>
  <si>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</si>
  <si>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</si>
  <si>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</si>
  <si>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</si>
  <si>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</si>
  <si>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</si>
  <si>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</si>
  <si>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</si>
  <si>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</si>
  <si>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</si>
  <si>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</si>
  <si>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</si>
  <si>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</si>
  <si>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</si>
  <si>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</si>
  <si>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</si>
  <si>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</si>
  <si>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</si>
  <si>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</si>
  <si>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</si>
  <si>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</si>
  <si>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</si>
  <si>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</si>
  <si>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</si>
  <si>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</si>
  <si>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</si>
  <si>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</si>
  <si>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</si>
  <si>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</si>
  <si>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</si>
  <si>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</si>
  <si>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</si>
  <si>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</si>
  <si>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</si>
  <si>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</si>
  <si>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</si>
  <si>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</si>
  <si>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</si>
  <si>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</si>
  <si>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</si>
  <si>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</si>
  <si>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</si>
  <si>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</si>
  <si>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</si>
  <si>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</si>
  <si>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</si>
  <si>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</si>
  <si>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</si>
  <si>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</si>
  <si>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</si>
  <si>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</si>
  <si>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</si>
  <si>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</si>
  <si>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</si>
  <si>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</si>
  <si>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</si>
  <si>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</si>
  <si>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</si>
  <si>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</si>
  <si>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</si>
  <si>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</si>
  <si>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</si>
  <si>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</si>
  <si>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</si>
  <si>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</si>
  <si>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</si>
  <si>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</si>
  <si>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</si>
  <si>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</si>
  <si>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</si>
  <si>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</si>
  <si>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</si>
  <si>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</si>
  <si>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</si>
  <si>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</si>
  <si>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</si>
  <si>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</si>
  <si>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</si>
  <si>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</si>
  <si>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</si>
  <si>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</si>
  <si>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</si>
  <si>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</si>
  <si>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</si>
  <si>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</si>
  <si>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</si>
  <si>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</si>
  <si>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</si>
  <si>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</si>
  <si>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</si>
  <si>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</si>
  <si>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</si>
  <si>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</si>
  <si>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</si>
  <si>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</si>
  <si>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</si>
  <si>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</si>
  <si>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</si>
  <si>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</si>
  <si>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</si>
  <si>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</si>
  <si>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</si>
  <si>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</si>
  <si>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</si>
  <si>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</si>
  <si>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</si>
  <si>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</si>
  <si>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</si>
  <si>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</si>
  <si>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</si>
  <si>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</si>
  <si>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</si>
  <si>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</si>
  <si>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</si>
  <si>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</si>
  <si>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</si>
  <si>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</si>
  <si>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</si>
  <si>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</si>
  <si>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</si>
  <si>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</si>
  <si>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</si>
  <si>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</si>
  <si>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</si>
  <si>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</si>
  <si>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</si>
  <si>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</si>
  <si>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</si>
  <si>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</si>
  <si>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</si>
  <si>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</si>
  <si>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</si>
  <si>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</si>
  <si>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</si>
  <si>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</si>
  <si>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</si>
  <si>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</si>
  <si>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</si>
  <si>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</si>
  <si>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</si>
  <si>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</si>
  <si>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</si>
  <si>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</si>
  <si>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</si>
  <si>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</si>
  <si>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</si>
  <si>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</si>
  <si>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</si>
  <si>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</si>
  <si>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</si>
  <si>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</si>
  <si>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</si>
  <si>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</si>
  <si>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</si>
  <si>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</si>
  <si>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</si>
  <si>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</si>
  <si>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</si>
  <si>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</si>
  <si>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</si>
  <si>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</si>
  <si>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</si>
  <si>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</si>
  <si>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</si>
  <si>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</si>
  <si>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</si>
  <si>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</si>
  <si>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</si>
  <si>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</si>
  <si>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</si>
  <si>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</si>
  <si>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</si>
  <si>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</si>
  <si>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</si>
  <si>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</si>
  <si>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</si>
  <si>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</si>
  <si>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</si>
  <si>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</si>
  <si>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</si>
  <si>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</si>
  <si>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</si>
  <si>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</si>
  <si>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</si>
  <si>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</si>
  <si>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</si>
  <si>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</si>
  <si>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</si>
  <si>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</si>
  <si>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</si>
  <si>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</si>
  <si>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</si>
  <si>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</si>
  <si>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</si>
  <si>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</si>
  <si>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</si>
  <si>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</si>
  <si>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</si>
  <si>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</si>
  <si>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</si>
  <si>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</si>
  <si>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</si>
  <si>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</si>
  <si>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</si>
  <si>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</si>
  <si>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</si>
  <si>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</si>
  <si>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</si>
  <si>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</si>
  <si>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</si>
  <si>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</si>
  <si>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</si>
  <si>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</si>
  <si>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</si>
  <si>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</si>
  <si>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</si>
  <si>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</si>
  <si>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</si>
  <si>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</si>
  <si>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</si>
  <si>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</si>
  <si>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</si>
  <si>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</si>
  <si>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</si>
  <si>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</si>
  <si>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</si>
  <si>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</si>
  <si>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</si>
  <si>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</si>
  <si>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</si>
  <si>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</si>
  <si>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</si>
  <si>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</si>
  <si>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</si>
  <si>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</si>
  <si>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</si>
  <si>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</si>
  <si>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</si>
  <si>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</si>
  <si>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</si>
  <si>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</si>
  <si>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</si>
  <si>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</si>
  <si>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</si>
  <si>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</si>
  <si>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</si>
  <si>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</si>
  <si>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</si>
  <si>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</si>
  <si>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</si>
  <si>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</si>
  <si>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</si>
  <si>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</si>
  <si>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</si>
  <si>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</si>
  <si>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</si>
  <si>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</si>
  <si>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</si>
  <si>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</si>
  <si>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</si>
  <si>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</si>
  <si>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</si>
  <si>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</si>
  <si>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</si>
  <si>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</si>
  <si>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</si>
  <si>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</si>
  <si>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</si>
  <si>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</si>
  <si>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</si>
  <si>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</si>
  <si>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</si>
  <si>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</si>
  <si>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</si>
  <si>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</si>
  <si>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</si>
  <si>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</si>
  <si>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</si>
  <si>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</si>
  <si>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</si>
  <si>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</si>
  <si>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</si>
  <si>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</si>
  <si>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</si>
  <si>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</si>
  <si>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</si>
  <si>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</si>
  <si>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</si>
  <si>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</si>
  <si>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</si>
  <si>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</si>
  <si>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</si>
  <si>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</si>
  <si>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</si>
  <si>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</si>
  <si>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</si>
  <si>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</si>
  <si>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</si>
  <si>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</si>
  <si>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</si>
  <si>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</si>
  <si>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</si>
  <si>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</si>
  <si>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</si>
  <si>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</si>
  <si>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</si>
  <si>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</si>
  <si>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</si>
  <si>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</si>
  <si>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</si>
  <si>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</si>
  <si>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</si>
  <si>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</si>
  <si>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</si>
  <si>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</si>
  <si>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</si>
  <si>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</si>
  <si>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</si>
  <si>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</si>
  <si>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</si>
  <si>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</si>
  <si>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</si>
  <si>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</si>
  <si>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</si>
  <si>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</si>
  <si>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</si>
  <si>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</si>
  <si>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</si>
  <si>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</si>
  <si>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</si>
  <si>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</si>
  <si>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</si>
  <si>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</si>
  <si>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</si>
  <si>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</si>
  <si>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</si>
  <si>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</si>
  <si>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</si>
  <si>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</si>
  <si>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</si>
  <si>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</si>
  <si>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</si>
  <si>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</si>
  <si>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</si>
  <si>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</si>
  <si>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</si>
  <si>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</si>
  <si>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</si>
  <si>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</si>
  <si>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</si>
  <si>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</si>
  <si>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</si>
  <si>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</si>
  <si>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</si>
  <si>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</si>
  <si>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</si>
  <si>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</si>
  <si>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</si>
  <si>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</si>
  <si>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</si>
  <si>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</si>
  <si>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</si>
  <si>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</si>
  <si>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</si>
  <si>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</si>
  <si>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</si>
  <si>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</si>
  <si>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</si>
  <si>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</si>
  <si>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</si>
  <si>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</si>
  <si>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</si>
  <si>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</si>
  <si>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</si>
  <si>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</si>
  <si>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</si>
  <si>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</si>
  <si>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</si>
  <si>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</si>
  <si>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</si>
  <si>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</si>
  <si>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</si>
  <si>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</si>
  <si>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</si>
  <si>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</si>
  <si>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</si>
  <si>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</si>
  <si>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</si>
  <si>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</si>
  <si>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</si>
  <si>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</si>
  <si>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</si>
  <si>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</si>
  <si>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</si>
  <si>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</si>
  <si>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</si>
  <si>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</si>
  <si>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</si>
  <si>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</si>
  <si>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</si>
  <si>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</si>
  <si>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</si>
  <si>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</si>
  <si>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</si>
  <si>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</si>
  <si>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</si>
  <si>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</si>
  <si>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</si>
  <si>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</si>
  <si>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</si>
  <si>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</si>
  <si>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</si>
  <si>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</si>
  <si>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</si>
  <si>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</si>
  <si>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</si>
  <si>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</si>
  <si>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</si>
  <si>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</si>
  <si>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</si>
  <si>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</si>
  <si>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</si>
  <si>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</si>
  <si>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</si>
  <si>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</si>
  <si>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</si>
  <si>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</si>
  <si>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</si>
  <si>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</si>
  <si>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</si>
  <si>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</si>
  <si>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</si>
  <si>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</si>
  <si>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</si>
  <si>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</si>
  <si>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</si>
  <si>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</si>
  <si>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</si>
  <si>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</si>
  <si>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</si>
  <si>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</si>
  <si>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</si>
  <si>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</si>
  <si>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</si>
  <si>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</si>
  <si>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</si>
  <si>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</si>
  <si>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</si>
  <si>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</si>
  <si>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</si>
  <si>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</si>
  <si>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</si>
  <si>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</si>
  <si>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</si>
  <si>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</si>
  <si>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</si>
  <si>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</si>
  <si>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</si>
  <si>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</si>
  <si>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</si>
  <si>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</si>
  <si>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</si>
  <si>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</si>
  <si>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</si>
  <si>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</si>
  <si>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</si>
  <si>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</si>
  <si>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</si>
  <si>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</si>
  <si>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</si>
  <si>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</si>
  <si>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</si>
  <si>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</si>
  <si>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</si>
  <si>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</si>
  <si>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</si>
  <si>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</si>
  <si>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</si>
  <si>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</si>
  <si>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</si>
  <si>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</si>
  <si>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</si>
  <si>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</si>
  <si>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</si>
  <si>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</si>
  <si>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</si>
  <si>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</si>
  <si>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</si>
  <si>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</si>
  <si>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</si>
  <si>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</si>
  <si>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</si>
  <si>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</si>
  <si>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</si>
  <si>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</si>
  <si>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</si>
  <si>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</si>
  <si>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</si>
  <si>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</si>
  <si>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</si>
  <si>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</si>
  <si>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</si>
  <si>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</si>
  <si>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</si>
  <si>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</si>
  <si>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</si>
  <si>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</si>
  <si>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</si>
  <si>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</si>
  <si>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</si>
  <si>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</si>
  <si>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</si>
  <si>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</si>
  <si>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</si>
  <si>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</si>
  <si>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</si>
  <si>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</si>
  <si>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</si>
  <si>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</si>
  <si>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</si>
  <si>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</si>
  <si>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</si>
  <si>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</si>
  <si>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</si>
  <si>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</si>
  <si>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</si>
  <si>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</si>
  <si>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</si>
  <si>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</si>
  <si>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</si>
  <si>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</si>
  <si>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</si>
  <si>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</si>
  <si>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</si>
  <si>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</si>
  <si>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</si>
  <si>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</si>
  <si>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</si>
  <si>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</si>
  <si>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</si>
  <si>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</si>
  <si>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</si>
  <si>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</si>
  <si>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</si>
  <si>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</si>
  <si>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</si>
  <si>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</si>
  <si>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</si>
  <si>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</si>
  <si>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</si>
  <si>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</si>
  <si>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</si>
  <si>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</si>
  <si>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</si>
  <si>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</si>
  <si>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</si>
  <si>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</si>
  <si>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</si>
  <si>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</si>
  <si>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</si>
  <si>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</si>
  <si>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</si>
  <si>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</si>
  <si>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</si>
  <si>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</si>
  <si>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</si>
  <si>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</si>
  <si>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</si>
  <si>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</si>
  <si>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</si>
  <si>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</si>
  <si>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</si>
  <si>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</si>
  <si>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</si>
  <si>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</si>
  <si>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</si>
  <si>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</si>
  <si>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</si>
  <si>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</si>
  <si>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</si>
  <si>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</si>
  <si>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</si>
  <si>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</si>
  <si>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</si>
  <si>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</si>
  <si>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</si>
  <si>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</si>
  <si>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</si>
  <si>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</si>
  <si>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</si>
  <si>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</si>
  <si>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</si>
  <si>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</si>
  <si>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</si>
  <si>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</si>
  <si>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</si>
  <si>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</si>
  <si>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</si>
  <si>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</si>
  <si>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</si>
  <si>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</si>
  <si>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</si>
  <si>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</si>
  <si>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</si>
  <si>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</si>
  <si>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</si>
  <si>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</si>
  <si>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</si>
  <si>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</si>
  <si>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</si>
  <si>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</si>
  <si>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</si>
  <si>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</si>
  <si>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</si>
  <si>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</si>
  <si>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</si>
  <si>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</si>
  <si>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</si>
  <si>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</si>
  <si>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</si>
  <si>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</si>
  <si>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</si>
  <si>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</si>
  <si>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</si>
  <si>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</si>
  <si>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</si>
  <si>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</si>
  <si>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</si>
  <si>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</si>
  <si>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</si>
  <si>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</si>
  <si>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</si>
  <si>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</si>
  <si>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</si>
  <si>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</si>
  <si>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</si>
  <si>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</si>
  <si>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</si>
  <si>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</si>
  <si>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</si>
  <si>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</si>
  <si>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</si>
  <si>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</si>
  <si>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</si>
  <si>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</si>
  <si>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</si>
  <si>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</si>
  <si>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</si>
  <si>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</si>
  <si>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</si>
  <si>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</si>
  <si>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</si>
  <si>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</si>
  <si>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</si>
  <si>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</si>
  <si>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</si>
  <si>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</si>
  <si>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</si>
  <si>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</si>
  <si>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</si>
  <si>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</si>
  <si>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</si>
  <si>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</si>
  <si>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</si>
  <si>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</si>
  <si>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</si>
  <si>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</si>
  <si>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</si>
  <si>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</si>
  <si>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</si>
  <si>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</si>
  <si>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</si>
  <si>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</si>
  <si>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</si>
  <si>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</si>
  <si>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</si>
  <si>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</si>
  <si>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</si>
  <si>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</si>
  <si>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</si>
  <si>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</si>
  <si>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</si>
  <si>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</si>
  <si>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</si>
  <si>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</si>
  <si>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</si>
  <si>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</si>
  <si>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</si>
  <si>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</si>
  <si>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</si>
  <si>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</si>
  <si>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</si>
  <si>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</si>
  <si>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</si>
  <si>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</si>
  <si>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</si>
  <si>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</si>
  <si>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</si>
  <si>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</si>
  <si>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</si>
  <si>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</si>
  <si>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</si>
  <si>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</si>
  <si>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</si>
  <si>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</si>
  <si>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</si>
  <si>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</si>
  <si>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</si>
  <si>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</si>
  <si>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</si>
  <si>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</si>
  <si>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</si>
  <si>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</si>
  <si>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</si>
  <si>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</si>
  <si>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</si>
  <si>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</si>
  <si>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</si>
  <si>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</si>
  <si>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</si>
  <si>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</si>
  <si>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</si>
  <si>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</si>
  <si>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</si>
  <si>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</si>
  <si>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</si>
  <si>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</si>
  <si>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</si>
  <si>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</si>
  <si>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</si>
  <si>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</si>
  <si>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</si>
  <si>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</si>
  <si>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</si>
  <si>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</si>
  <si>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</si>
  <si>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</si>
  <si>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</si>
  <si>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</si>
  <si>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</si>
  <si>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</si>
  <si>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</si>
  <si>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</si>
  <si>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</si>
  <si>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</si>
  <si>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</si>
  <si>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</si>
  <si>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</si>
  <si>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</si>
  <si>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</si>
  <si>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</si>
  <si>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</si>
  <si>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</si>
  <si>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</si>
  <si>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</si>
  <si>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</si>
  <si>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</si>
  <si>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</si>
  <si>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</si>
  <si>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</si>
  <si>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</si>
  <si>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</si>
  <si>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</si>
  <si>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</si>
  <si>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</si>
  <si>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</si>
  <si>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</si>
  <si>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</si>
  <si>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</si>
  <si>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</si>
  <si>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</si>
  <si>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</si>
  <si>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</si>
  <si>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</si>
  <si>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</si>
  <si>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</si>
  <si>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</si>
  <si>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</si>
  <si>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</si>
  <si>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</si>
  <si>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</si>
  <si>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</si>
  <si>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</si>
  <si>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</si>
  <si>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</si>
  <si>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</si>
  <si>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</si>
  <si>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</si>
  <si>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</si>
  <si>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</si>
  <si>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</si>
  <si>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</si>
  <si>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</si>
  <si>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</si>
  <si>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</si>
  <si>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</si>
  <si>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</si>
  <si>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</si>
  <si>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</si>
  <si>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</si>
  <si>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</si>
  <si>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</si>
  <si>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</si>
  <si>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</si>
  <si>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</si>
  <si>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</si>
  <si>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</si>
  <si>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</si>
  <si>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</si>
  <si>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</si>
  <si>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</si>
  <si>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</si>
  <si>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</si>
  <si>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</si>
  <si>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</si>
  <si>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</si>
  <si>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</si>
  <si>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</si>
  <si>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</si>
  <si>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</si>
  <si>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</si>
  <si>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</si>
  <si>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</si>
  <si>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</si>
  <si>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</si>
  <si>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</si>
  <si>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</si>
  <si>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</si>
  <si>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</si>
  <si>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</si>
  <si>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</si>
  <si>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</si>
  <si>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</si>
  <si>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</si>
  <si>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</si>
  <si>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</si>
  <si>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</si>
  <si>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</si>
  <si>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</si>
  <si>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</si>
  <si>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</si>
  <si>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</si>
  <si>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</si>
  <si>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</si>
  <si>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</si>
  <si>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</si>
  <si>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</si>
  <si>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</si>
  <si>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</si>
  <si>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</si>
  <si>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</si>
  <si>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</si>
  <si>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</si>
  <si>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</si>
  <si>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</si>
  <si>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</si>
  <si>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</si>
  <si>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</si>
  <si>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</si>
  <si>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</si>
  <si>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</si>
  <si>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</si>
  <si>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</si>
  <si>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</si>
  <si>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</si>
  <si>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</si>
  <si>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</si>
  <si>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</si>
  <si>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</si>
  <si>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</si>
  <si>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</si>
  <si>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</si>
  <si>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</si>
  <si>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</si>
  <si>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</si>
  <si>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</si>
  <si>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</si>
  <si>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</si>
  <si>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</si>
  <si>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</si>
  <si>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</si>
  <si>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</si>
  <si>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</si>
  <si>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</si>
  <si>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</si>
  <si>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</si>
  <si>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</si>
  <si>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</si>
  <si>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</si>
  <si>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</si>
  <si>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</si>
  <si>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</si>
  <si>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</si>
  <si>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</si>
  <si>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</si>
  <si>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</si>
  <si>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</si>
  <si>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</si>
  <si>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</si>
  <si>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</si>
  <si>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</si>
  <si>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</si>
  <si>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</si>
  <si>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</si>
  <si>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</si>
  <si>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</si>
  <si>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</si>
  <si>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</si>
  <si>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</si>
  <si>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</si>
  <si>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</si>
  <si>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</si>
  <si>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</si>
  <si>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</si>
  <si>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</si>
  <si>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</si>
  <si>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</si>
  <si>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</si>
  <si>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</si>
  <si>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</si>
  <si>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</si>
  <si>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</si>
  <si>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</si>
  <si>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</si>
  <si>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</si>
  <si>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</si>
  <si>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</si>
  <si>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</si>
  <si>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</si>
  <si>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</si>
  <si>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</si>
  <si>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</si>
  <si>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</si>
  <si>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</si>
  <si>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</si>
  <si>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</si>
  <si>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</si>
  <si>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</si>
  <si>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</si>
  <si>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</si>
  <si>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</si>
  <si>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</si>
  <si>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</si>
  <si>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</si>
  <si>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</si>
  <si>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</si>
  <si>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</si>
  <si>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</si>
  <si>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</si>
  <si>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</si>
  <si>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</si>
  <si>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</si>
  <si>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</si>
  <si>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</si>
  <si>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</si>
  <si>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</si>
  <si>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</si>
  <si>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</si>
  <si>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</si>
  <si>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</si>
  <si>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</si>
  <si>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</si>
  <si>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</si>
  <si>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</si>
  <si>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</si>
  <si>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</si>
  <si>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</si>
  <si>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</si>
  <si>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</si>
  <si>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</si>
  <si>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</si>
  <si>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</si>
  <si>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</si>
  <si>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</si>
  <si>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</si>
  <si>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</si>
  <si>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</si>
  <si>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</si>
  <si>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</si>
  <si>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</si>
  <si>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</si>
  <si>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</si>
  <si>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</si>
  <si>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</si>
  <si>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</si>
  <si>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</si>
  <si>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</si>
  <si>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</si>
  <si>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</si>
  <si>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</si>
  <si>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</si>
  <si>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</si>
  <si>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</si>
  <si>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</si>
  <si>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</si>
  <si>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</si>
  <si>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</si>
  <si>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</si>
  <si>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</si>
  <si>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</si>
  <si>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</si>
  <si>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</si>
  <si>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</si>
  <si>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</si>
  <si>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</si>
  <si>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</si>
  <si>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</si>
  <si>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</si>
  <si>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</si>
  <si>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</si>
  <si>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</si>
  <si>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</si>
  <si>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</si>
  <si>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</si>
  <si>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</si>
  <si>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</si>
  <si>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</si>
  <si>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</si>
  <si>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</si>
  <si>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</si>
  <si>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</si>
  <si>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</si>
  <si>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</si>
  <si>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</si>
  <si>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</si>
  <si>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</si>
  <si>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</si>
  <si>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</si>
  <si>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</si>
  <si>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</si>
  <si>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</si>
  <si>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</si>
  <si>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</si>
  <si>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</si>
  <si>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</si>
  <si>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</si>
  <si>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</si>
  <si>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</si>
  <si>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</si>
  <si>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</si>
  <si>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</si>
  <si>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</si>
  <si>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</si>
  <si>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</si>
  <si>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</si>
  <si>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</si>
  <si>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</si>
  <si>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</si>
  <si>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</si>
  <si>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</si>
  <si>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</si>
  <si>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</si>
  <si>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</si>
  <si>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</si>
  <si>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</si>
  <si>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</si>
  <si>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</si>
  <si>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</si>
  <si>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</si>
  <si>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</si>
  <si>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</si>
  <si>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</si>
  <si>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</si>
  <si>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</si>
  <si>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</si>
  <si>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</si>
  <si>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</si>
  <si>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</si>
  <si>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</si>
  <si>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</si>
  <si>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</si>
  <si>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</si>
  <si>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</si>
  <si>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</si>
  <si>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</si>
  <si>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</si>
  <si>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</si>
  <si>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</si>
  <si>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</si>
  <si>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</si>
  <si>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</si>
  <si>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</si>
  <si>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</si>
  <si>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</si>
  <si>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</si>
  <si>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</si>
  <si>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</si>
  <si>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</si>
  <si>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</si>
  <si>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</si>
  <si>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</si>
  <si>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</si>
  <si>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</si>
  <si>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</si>
  <si>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</si>
  <si>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</si>
  <si>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</si>
  <si>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</si>
  <si>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</si>
  <si>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</si>
  <si>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</si>
  <si>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</si>
  <si>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</si>
  <si>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</si>
  <si>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</si>
  <si>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</si>
  <si>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</si>
  <si>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</si>
  <si>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</si>
  <si>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</si>
  <si>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</si>
  <si>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</si>
  <si>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</si>
  <si>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</si>
  <si>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</si>
  <si>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</si>
  <si>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</si>
  <si>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</si>
  <si>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</si>
  <si>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</si>
  <si>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</si>
  <si>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</si>
  <si>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</si>
  <si>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</si>
  <si>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</si>
  <si>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</si>
  <si>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</si>
  <si>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</si>
  <si>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</si>
  <si>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</si>
  <si>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</si>
  <si>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</si>
  <si>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</si>
  <si>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</si>
  <si>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</si>
  <si>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</si>
  <si>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</si>
  <si>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</si>
  <si>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</si>
  <si>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</si>
  <si>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</si>
  <si>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</si>
  <si>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</si>
  <si>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</si>
  <si>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</si>
  <si>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</si>
  <si>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</si>
  <si>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</si>
  <si>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</si>
  <si>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</si>
  <si>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</si>
  <si>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</si>
  <si>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</si>
  <si>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</si>
  <si>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</si>
  <si>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</si>
  <si>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</si>
  <si>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</si>
  <si>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</si>
  <si>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</si>
  <si>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</si>
  <si>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</si>
  <si>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</si>
  <si>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</si>
  <si>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</si>
  <si>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</si>
  <si>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</si>
  <si>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</si>
  <si>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</si>
  <si>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</si>
  <si>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</si>
  <si>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</si>
  <si>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</si>
  <si>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</si>
  <si>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</si>
  <si>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</si>
  <si>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</si>
  <si>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</si>
  <si>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</si>
  <si>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</si>
  <si>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</si>
  <si>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</si>
  <si>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</si>
  <si>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</si>
  <si>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</si>
  <si>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</si>
  <si>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</si>
  <si>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</si>
  <si>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</si>
  <si>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</si>
  <si>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</si>
  <si>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</si>
  <si>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</si>
  <si>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</si>
  <si>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</si>
  <si>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</si>
  <si>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</si>
  <si>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</si>
  <si>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</si>
  <si>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</si>
  <si>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</si>
  <si>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</si>
  <si>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</si>
  <si>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</si>
  <si>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</si>
  <si>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</si>
  <si>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</si>
  <si>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</si>
  <si>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</si>
  <si>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</si>
  <si>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</si>
  <si>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</si>
  <si>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</si>
  <si>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</si>
  <si>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</si>
  <si>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</si>
  <si>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</si>
  <si>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</si>
  <si>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</si>
  <si>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</si>
  <si>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</si>
  <si>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</si>
  <si>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</si>
  <si>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</si>
  <si>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</si>
  <si>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</si>
  <si>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</si>
  <si>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</si>
  <si>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</si>
  <si>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</si>
  <si>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</si>
  <si>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</si>
  <si>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</si>
  <si>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</si>
  <si>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</si>
  <si>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</si>
  <si>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</si>
  <si>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</si>
  <si>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</si>
  <si>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</si>
  <si>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</si>
  <si>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</si>
  <si>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</si>
  <si>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</si>
  <si>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</si>
  <si>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</si>
  <si>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</si>
  <si>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</si>
  <si>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</si>
  <si>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</si>
  <si>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</si>
  <si>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</si>
  <si>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</si>
  <si>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</si>
  <si>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</si>
  <si>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</si>
  <si>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</si>
  <si>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</si>
  <si>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</si>
  <si>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</si>
  <si>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</si>
  <si>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</si>
  <si>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</si>
  <si>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</si>
  <si>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</si>
  <si>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</si>
  <si>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</si>
  <si>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</si>
  <si>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</si>
  <si>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</si>
  <si>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</si>
  <si>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</si>
  <si>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</si>
  <si>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</si>
  <si>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</si>
  <si>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</si>
  <si>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</si>
  <si>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</si>
  <si>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</si>
  <si>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</si>
  <si>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</si>
  <si>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</si>
  <si>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</si>
  <si>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</si>
  <si>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</si>
  <si>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</si>
  <si>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</si>
  <si>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</si>
  <si>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</si>
  <si>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</si>
  <si>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</si>
  <si>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</si>
  <si>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</si>
  <si>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</si>
  <si>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</si>
  <si>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</si>
  <si>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</si>
  <si>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</si>
  <si>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</si>
  <si>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</si>
  <si>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</si>
  <si>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</si>
  <si>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</si>
  <si>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</si>
  <si>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</si>
  <si>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</si>
  <si>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</si>
  <si>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</si>
  <si>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</si>
  <si>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</si>
  <si>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</si>
  <si>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</si>
  <si>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</si>
  <si>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</si>
  <si>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</si>
  <si>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</si>
  <si>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</si>
  <si>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</si>
  <si>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</si>
  <si>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</si>
  <si>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</si>
  <si>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</si>
  <si>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</si>
  <si>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</si>
  <si>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</si>
  <si>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</si>
  <si>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</si>
  <si>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</si>
  <si>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</si>
  <si>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</si>
  <si>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</si>
  <si>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</si>
  <si>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</si>
  <si>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</si>
  <si>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</si>
  <si>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</si>
  <si>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</si>
  <si>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</si>
  <si>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</si>
  <si>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</si>
  <si>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</si>
  <si>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</si>
  <si>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</si>
  <si>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</si>
  <si>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</si>
  <si>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</si>
  <si>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</si>
  <si>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</si>
  <si>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</si>
  <si>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</si>
  <si>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</si>
  <si>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</si>
  <si>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</si>
  <si>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</si>
  <si>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</si>
  <si>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</si>
  <si>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</si>
  <si>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</si>
  <si>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</si>
  <si>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</si>
  <si>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</si>
  <si>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</si>
  <si>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</si>
  <si>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</si>
  <si>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</si>
  <si>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</si>
  <si>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</si>
  <si>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</si>
  <si>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</si>
  <si>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</si>
  <si>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</si>
  <si>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</si>
  <si>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</si>
  <si>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</si>
  <si>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</si>
  <si>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</si>
  <si>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</si>
  <si>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</si>
  <si>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</si>
  <si>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</si>
  <si>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</si>
  <si>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</si>
  <si>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</si>
  <si>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</si>
  <si>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</si>
  <si>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</si>
  <si>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</si>
  <si>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</si>
  <si>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</si>
  <si>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</si>
  <si>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</si>
  <si>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</si>
  <si>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</si>
  <si>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</si>
  <si>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</si>
  <si>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</si>
  <si>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</si>
  <si>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</si>
  <si>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</si>
  <si>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</si>
  <si>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</si>
  <si>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</si>
  <si>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</si>
  <si>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</si>
  <si>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</si>
  <si>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</si>
  <si>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</si>
  <si>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</si>
  <si>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</si>
  <si>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</si>
  <si>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</si>
  <si>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</si>
  <si>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</si>
  <si>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</si>
  <si>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</si>
  <si>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</si>
  <si>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</si>
  <si>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</si>
  <si>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</si>
  <si>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</si>
  <si>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</si>
  <si>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</si>
  <si>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</si>
  <si>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</si>
  <si>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</si>
  <si>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</si>
  <si>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</si>
  <si>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</si>
  <si>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</si>
  <si>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</si>
  <si>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</si>
  <si>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</si>
  <si>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</si>
  <si>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</si>
  <si>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</si>
  <si>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</si>
  <si>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</si>
  <si>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</si>
  <si>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</si>
  <si>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</si>
  <si>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</si>
  <si>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</si>
  <si>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</si>
  <si>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</si>
  <si>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</si>
  <si>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</si>
  <si>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</si>
  <si>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</si>
  <si>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</si>
  <si>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</si>
  <si>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</si>
  <si>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</si>
  <si>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</si>
  <si>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</si>
  <si>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</si>
  <si>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</si>
  <si>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</si>
  <si>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</si>
  <si>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</si>
  <si>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</si>
  <si>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</si>
  <si>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</si>
  <si>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</si>
  <si>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</si>
  <si>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</si>
  <si>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</si>
  <si>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</si>
  <si>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</si>
  <si>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</si>
  <si>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</si>
  <si>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</si>
  <si>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</si>
  <si>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</si>
  <si>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</si>
  <si>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</si>
  <si>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</si>
  <si>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</si>
  <si>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</si>
  <si>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</si>
  <si>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</si>
  <si>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</si>
  <si>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</si>
  <si>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</si>
  <si>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</si>
  <si>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</si>
  <si>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</si>
  <si>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</si>
  <si>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</si>
  <si>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</si>
  <si>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</si>
  <si>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</si>
  <si>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</si>
  <si>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</si>
  <si>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</si>
  <si>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</si>
  <si>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</si>
  <si>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</si>
  <si>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</si>
  <si>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</si>
  <si>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</si>
  <si>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</si>
  <si>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</si>
  <si>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</si>
  <si>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</si>
  <si>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</si>
  <si>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</si>
  <si>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</si>
  <si>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</si>
  <si>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</si>
  <si>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</si>
  <si>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</si>
  <si>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</si>
  <si>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</si>
  <si>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</si>
  <si>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</si>
  <si>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</si>
  <si>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</si>
  <si>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</si>
  <si>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</si>
  <si>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</si>
  <si>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</si>
  <si>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</si>
  <si>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</si>
  <si>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</si>
  <si>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</si>
  <si>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</si>
  <si>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</si>
  <si>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</si>
  <si>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</si>
  <si>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</si>
  <si>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</si>
  <si>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</si>
  <si>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</si>
  <si>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</si>
  <si>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</si>
  <si>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</si>
  <si>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</si>
  <si>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</si>
  <si>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</si>
  <si>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</si>
  <si>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</si>
  <si>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</si>
  <si>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</si>
  <si>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</si>
  <si>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</si>
  <si>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</si>
  <si>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</si>
  <si>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</si>
  <si>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</si>
  <si>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</si>
  <si>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</si>
  <si>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</si>
  <si>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</si>
  <si>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</si>
  <si>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</si>
  <si>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</si>
  <si>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</si>
  <si>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</si>
  <si>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</si>
  <si>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</si>
  <si>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</si>
  <si>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</si>
  <si>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</si>
  <si>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</si>
  <si>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</si>
  <si>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</si>
  <si>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</si>
  <si>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</si>
  <si>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</si>
  <si>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</si>
  <si>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</si>
  <si>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</si>
  <si>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</si>
  <si>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</si>
  <si>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</si>
  <si>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</si>
  <si>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</si>
  <si>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</si>
  <si>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</si>
  <si>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</si>
  <si>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</si>
  <si>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</si>
  <si>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</si>
  <si>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</si>
  <si>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</si>
  <si>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</si>
  <si>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</si>
  <si>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</si>
  <si>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</si>
  <si>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</si>
  <si>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</si>
  <si>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</si>
  <si>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</si>
  <si>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</si>
  <si>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</si>
  <si>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</si>
  <si>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</si>
  <si>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</si>
  <si>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</si>
  <si>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</si>
  <si>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</si>
  <si>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</si>
  <si>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</si>
  <si>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</si>
  <si>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</si>
  <si>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</si>
  <si>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</si>
  <si>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</si>
  <si>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</si>
  <si>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</si>
  <si>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</si>
  <si>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</si>
  <si>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</si>
  <si>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</si>
  <si>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</si>
  <si>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</si>
  <si>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</si>
  <si>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</si>
  <si>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</si>
  <si>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</si>
  <si>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</si>
  <si>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</si>
  <si>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</si>
  <si>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</si>
  <si>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</si>
  <si>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</si>
  <si>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</si>
  <si>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</si>
  <si>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</si>
  <si>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</si>
  <si>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</si>
  <si>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</si>
  <si>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</si>
  <si>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</si>
  <si>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</si>
  <si>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</si>
  <si>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</si>
  <si>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</si>
  <si>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</si>
  <si>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</si>
  <si>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</si>
  <si>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</si>
  <si>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</si>
  <si>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</si>
  <si>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</si>
  <si>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</si>
  <si>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</si>
  <si>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</si>
  <si>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</si>
  <si>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</si>
  <si>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</si>
  <si>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</si>
  <si>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</si>
  <si>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</si>
  <si>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</si>
  <si>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</si>
  <si>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</si>
  <si>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</si>
  <si>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</si>
  <si>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</si>
  <si>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</si>
  <si>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</si>
  <si>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</si>
  <si>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</si>
  <si>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</si>
  <si>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</si>
  <si>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</si>
  <si>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</si>
  <si>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</si>
  <si>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</si>
  <si>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</si>
  <si>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</si>
  <si>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</si>
  <si>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</si>
  <si>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</si>
  <si>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</si>
  <si>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</si>
  <si>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</si>
  <si>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</si>
  <si>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</si>
  <si>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</si>
  <si>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</si>
  <si>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</si>
  <si>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</si>
  <si>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</si>
  <si>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</si>
  <si>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</si>
  <si>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</si>
  <si>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</si>
  <si>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</si>
  <si>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</si>
  <si>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</si>
  <si>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</si>
  <si>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</si>
  <si>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</si>
  <si>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</si>
  <si>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</si>
  <si>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</si>
  <si>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</si>
  <si>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</si>
  <si>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</si>
  <si>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</si>
  <si>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</si>
  <si>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</si>
  <si>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</si>
  <si>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</si>
  <si>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</si>
  <si>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</si>
  <si>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</si>
  <si>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</si>
  <si>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</si>
  <si>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</si>
  <si>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</si>
  <si>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</si>
  <si>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</si>
  <si>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</si>
  <si>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</si>
  <si>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</si>
  <si>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</si>
  <si>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</si>
  <si>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</si>
  <si>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</si>
  <si>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</si>
  <si>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</si>
  <si>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</si>
  <si>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</si>
  <si>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</si>
  <si>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</si>
  <si>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</si>
  <si>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</si>
  <si>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</si>
  <si>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</si>
  <si>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</si>
  <si>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</si>
  <si>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</si>
  <si>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</si>
  <si>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</si>
  <si>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</si>
  <si>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</si>
  <si>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</si>
  <si>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</si>
  <si>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</si>
  <si>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</si>
  <si>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</si>
  <si>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</si>
  <si>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</si>
  <si>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</si>
  <si>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</si>
  <si>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</si>
  <si>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</si>
  <si>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</si>
  <si>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</si>
  <si>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</si>
  <si>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</si>
  <si>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</si>
  <si>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</si>
  <si>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</si>
  <si>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</si>
  <si>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</si>
  <si>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</si>
  <si>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</si>
  <si>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</si>
  <si>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</si>
  <si>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</si>
  <si>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</si>
  <si>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</si>
  <si>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</si>
  <si>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</si>
  <si>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</si>
  <si>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</si>
  <si>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</si>
  <si>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</si>
  <si>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</si>
  <si>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</si>
  <si>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</si>
  <si>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</si>
  <si>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</si>
  <si>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</si>
  <si>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</si>
  <si>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</si>
  <si>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</si>
  <si>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</si>
  <si>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</si>
  <si>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</si>
  <si>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</si>
  <si>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</si>
  <si>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</si>
  <si>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</si>
  <si>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</si>
  <si>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</si>
  <si>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</si>
  <si>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</si>
  <si>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</si>
  <si>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</si>
  <si>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</si>
  <si>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</si>
  <si>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</si>
  <si>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</si>
  <si>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</si>
  <si>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</si>
  <si>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</si>
  <si>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</si>
  <si>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</si>
  <si>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</si>
  <si>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</si>
  <si>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</si>
  <si>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</si>
  <si>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</si>
  <si>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</si>
  <si>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</si>
  <si>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</si>
  <si>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</si>
  <si>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</si>
  <si>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</si>
  <si>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</si>
  <si>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</si>
  <si>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</si>
  <si>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</si>
  <si>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</si>
  <si>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</si>
  <si>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</si>
  <si>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</si>
  <si>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</si>
  <si>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</si>
  <si>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</si>
  <si>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</si>
  <si>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</si>
  <si>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</si>
  <si>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</si>
  <si>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</si>
  <si>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</si>
  <si>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</si>
  <si>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</si>
  <si>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</si>
  <si>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</si>
  <si>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</si>
  <si>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</si>
  <si>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</si>
  <si>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</si>
  <si>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</si>
  <si>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</si>
  <si>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</si>
  <si>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</si>
  <si>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</si>
  <si>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</si>
  <si>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</si>
  <si>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</si>
  <si>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</si>
  <si>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</si>
  <si>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</si>
  <si>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</si>
  <si>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</si>
  <si>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</si>
  <si>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</si>
  <si>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</si>
  <si>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</si>
  <si>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</si>
  <si>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</si>
  <si>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</si>
  <si>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</si>
  <si>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</si>
  <si>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</si>
  <si>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</si>
  <si>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</si>
  <si>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</si>
  <si>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</si>
  <si>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</si>
  <si>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</si>
  <si>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</si>
  <si>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</si>
  <si>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</si>
  <si>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</si>
  <si>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</si>
  <si>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</si>
  <si>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</si>
  <si>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</si>
  <si>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</si>
  <si>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</si>
  <si>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</si>
  <si>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</si>
  <si>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</si>
  <si>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</si>
  <si>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</si>
  <si>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</si>
  <si>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</si>
  <si>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</si>
  <si>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</si>
  <si>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</si>
  <si>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</si>
  <si>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</si>
  <si>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</si>
  <si>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</si>
  <si>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</si>
  <si>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</si>
  <si>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</si>
  <si>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</si>
  <si>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</si>
  <si>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</si>
  <si>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</si>
  <si>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</si>
  <si>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</si>
  <si>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</si>
  <si>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</si>
  <si>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</si>
  <si>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</si>
  <si>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</si>
  <si>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</si>
  <si>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</si>
  <si>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</si>
  <si>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</si>
  <si>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</si>
  <si>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</si>
  <si>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</si>
  <si>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</si>
  <si>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</si>
  <si>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</si>
  <si>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</si>
  <si>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</si>
  <si>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</si>
  <si>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</si>
  <si>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</si>
  <si>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</si>
  <si>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</si>
  <si>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</si>
  <si>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</si>
  <si>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</si>
  <si>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</si>
  <si>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</si>
  <si>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</si>
  <si>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</si>
  <si>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</si>
  <si>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</si>
  <si>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</si>
  <si>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</si>
  <si>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</si>
  <si>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</si>
  <si>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</si>
  <si>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</si>
  <si>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</si>
  <si>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</si>
  <si>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</si>
  <si>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</si>
  <si>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</si>
  <si>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</si>
  <si>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</si>
  <si>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</si>
  <si>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</si>
  <si>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</si>
  <si>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</si>
  <si>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</si>
  <si>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</si>
  <si>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</si>
  <si>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</si>
  <si>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</si>
  <si>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</si>
  <si>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</si>
  <si>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</si>
  <si>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</si>
  <si>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</si>
  <si>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</si>
  <si>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</si>
  <si>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</si>
  <si>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</si>
  <si>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</si>
  <si>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</si>
  <si>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</si>
  <si>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</si>
  <si>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</si>
  <si>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</si>
  <si>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</si>
  <si>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</si>
  <si>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</si>
  <si>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</si>
  <si>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</si>
  <si>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</si>
  <si>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</si>
  <si>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</si>
  <si>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</si>
  <si>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</si>
  <si>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</si>
  <si>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</si>
  <si>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</si>
  <si>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</si>
  <si>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</si>
  <si>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</si>
  <si>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</si>
  <si>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</si>
  <si>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</si>
  <si>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</si>
  <si>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</si>
  <si>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</si>
  <si>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</si>
  <si>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</si>
  <si>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</si>
  <si>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</si>
  <si>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</si>
  <si>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</si>
  <si>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</si>
  <si>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</si>
  <si>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</si>
  <si>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</si>
  <si>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</si>
  <si>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</si>
  <si>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</si>
  <si>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</si>
  <si>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</si>
  <si>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</si>
  <si>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</si>
  <si>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</si>
  <si>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</si>
  <si>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</si>
  <si>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</si>
  <si>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</si>
  <si>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</si>
  <si>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</si>
  <si>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</si>
  <si>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</si>
  <si>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</si>
  <si>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</si>
  <si>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</si>
  <si>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</si>
  <si>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</si>
  <si>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</si>
  <si>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</si>
  <si>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</si>
  <si>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</si>
  <si>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</si>
  <si>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</si>
  <si>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</si>
  <si>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</si>
  <si>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</si>
  <si>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</si>
  <si>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</si>
  <si>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</si>
  <si>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</si>
  <si>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</si>
  <si>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</si>
  <si>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</si>
  <si>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</si>
  <si>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</si>
  <si>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</si>
  <si>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</si>
  <si>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</si>
  <si>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</si>
  <si>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</si>
  <si>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</si>
  <si>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</si>
  <si>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</si>
  <si>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</si>
  <si>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</si>
  <si>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</si>
  <si>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</si>
  <si>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</si>
  <si>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</si>
  <si>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</si>
  <si>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</si>
  <si>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</si>
  <si>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</si>
  <si>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</si>
  <si>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</si>
  <si>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</si>
  <si>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</si>
  <si>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</si>
  <si>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</si>
  <si>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</si>
  <si>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</si>
  <si>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</si>
  <si>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</si>
  <si>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</si>
  <si>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</si>
  <si>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</si>
  <si>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</si>
  <si>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</si>
  <si>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</si>
  <si>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</si>
  <si>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</si>
  <si>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</si>
  <si>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</si>
  <si>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</si>
  <si>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</si>
  <si>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</si>
  <si>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</si>
  <si>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</si>
  <si>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</si>
  <si>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</si>
  <si>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</si>
  <si>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</si>
  <si>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</si>
  <si>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</si>
  <si>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</si>
  <si>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</si>
  <si>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</si>
  <si>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</si>
  <si>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</si>
  <si>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</si>
  <si>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</si>
  <si>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</si>
  <si>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</si>
  <si>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</si>
  <si>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</si>
  <si>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</si>
  <si>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</si>
  <si>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</si>
  <si>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</si>
  <si>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</si>
  <si>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</si>
  <si>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</si>
  <si>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</si>
  <si>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</si>
  <si>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</si>
  <si>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</si>
  <si>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</si>
  <si>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</si>
  <si>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</si>
  <si>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</si>
  <si>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</si>
  <si>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</si>
  <si>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</si>
  <si>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</si>
  <si>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</si>
  <si>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</si>
  <si>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</si>
  <si>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</si>
  <si>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</si>
  <si>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</si>
  <si>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</si>
  <si>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</si>
  <si>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</si>
  <si>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</si>
  <si>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</si>
  <si>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</si>
  <si>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</si>
  <si>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</si>
  <si>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</si>
  <si>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</si>
  <si>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</si>
  <si>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</si>
  <si>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</si>
  <si>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</si>
  <si>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</si>
  <si>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</si>
  <si>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</si>
  <si>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</si>
  <si>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</si>
  <si>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</si>
  <si>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</si>
  <si>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</si>
  <si>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</si>
  <si>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</si>
  <si>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</si>
  <si>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</si>
  <si>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</si>
  <si>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</si>
  <si>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</si>
  <si>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</si>
  <si>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</si>
  <si>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</si>
  <si>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</si>
  <si>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</si>
  <si>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</si>
  <si>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</si>
  <si>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</si>
  <si>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</si>
  <si>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</si>
  <si>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</si>
  <si>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</si>
  <si>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</si>
  <si>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</si>
  <si>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</si>
  <si>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</si>
  <si>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</si>
  <si>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</si>
  <si>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</si>
  <si>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</si>
  <si>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</si>
  <si>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</si>
  <si>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</si>
  <si>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</si>
  <si>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</si>
  <si>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</si>
  <si>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</si>
  <si>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</si>
  <si>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</si>
  <si>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</si>
  <si>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</si>
  <si>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</si>
  <si>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</si>
  <si>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</si>
  <si>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</si>
  <si>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</si>
  <si>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</si>
  <si>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</si>
  <si>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</si>
  <si>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</si>
  <si>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</si>
  <si>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</si>
  <si>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</si>
  <si>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</si>
  <si>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</si>
  <si>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</si>
  <si>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</si>
  <si>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</si>
  <si>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</si>
  <si>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</si>
  <si>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</si>
  <si>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</si>
  <si>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</si>
  <si>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</si>
  <si>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</si>
  <si>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</si>
  <si>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</si>
  <si>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</si>
  <si>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</si>
  <si>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</si>
  <si>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</si>
  <si>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</si>
  <si>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</si>
  <si>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</si>
  <si>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</si>
  <si>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</si>
  <si>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</si>
  <si>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</si>
  <si>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</si>
  <si>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</si>
  <si>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</si>
  <si>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</si>
  <si>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</si>
  <si>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</si>
  <si>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</si>
  <si>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</si>
  <si>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</si>
  <si>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</si>
  <si>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</si>
  <si>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</si>
  <si>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</si>
  <si>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</si>
  <si>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</si>
  <si>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</si>
  <si>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</si>
  <si>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</si>
  <si>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</si>
  <si>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</si>
  <si>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</si>
  <si>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</si>
  <si>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</si>
  <si>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</si>
  <si>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</si>
  <si>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</si>
  <si>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</si>
  <si>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</si>
  <si>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</si>
  <si>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</si>
  <si>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</si>
  <si>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</si>
  <si>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</si>
  <si>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</si>
  <si>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</si>
  <si>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</si>
  <si>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</si>
  <si>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</si>
  <si>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</si>
  <si>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</si>
  <si>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</si>
  <si>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</si>
  <si>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</si>
  <si>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</si>
  <si>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</si>
  <si>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</si>
  <si>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</si>
  <si>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</si>
  <si>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</si>
  <si>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</si>
  <si>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</si>
  <si>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</si>
  <si>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</si>
  <si>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</si>
  <si>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</si>
  <si>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</si>
  <si>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</si>
  <si>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</si>
  <si>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</si>
  <si>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</si>
  <si>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</si>
  <si>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</si>
  <si>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</si>
  <si>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</si>
  <si>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</si>
  <si>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</si>
  <si>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</si>
  <si>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</si>
  <si>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</si>
  <si>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</si>
  <si>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</si>
  <si>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</si>
  <si>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</si>
  <si>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</si>
  <si>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</si>
  <si>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</si>
  <si>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</si>
  <si>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</si>
  <si>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</si>
  <si>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</si>
  <si>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</si>
  <si>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</si>
  <si>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</si>
  <si>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</si>
  <si>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</si>
  <si>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</si>
  <si>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</si>
  <si>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</si>
  <si>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</si>
  <si>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</si>
  <si>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</si>
  <si>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</si>
  <si>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</si>
  <si>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</si>
  <si>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</si>
  <si>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</si>
  <si>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</si>
  <si>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</si>
  <si>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</si>
  <si>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</si>
  <si>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</si>
  <si>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</si>
  <si>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</si>
  <si>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</si>
  <si>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</si>
  <si>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</si>
  <si>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</si>
  <si>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</si>
  <si>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</si>
  <si>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</si>
  <si>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</si>
  <si>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</si>
  <si>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</si>
  <si>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</si>
  <si>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</si>
  <si>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</si>
  <si>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</si>
  <si>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</si>
  <si>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</si>
  <si>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</si>
  <si>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</si>
  <si>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</si>
  <si>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</si>
  <si>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</si>
  <si>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</si>
  <si>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</si>
  <si>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</si>
  <si>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</si>
  <si>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</si>
  <si>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</si>
  <si>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</si>
  <si>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</si>
  <si>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</si>
  <si>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</si>
  <si>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</si>
  <si>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</si>
  <si>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</si>
  <si>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</si>
  <si>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</si>
  <si>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</si>
  <si>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</si>
  <si>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</si>
  <si>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</si>
  <si>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</si>
  <si>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</si>
  <si>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</si>
  <si>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</si>
  <si>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</si>
  <si>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</si>
  <si>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</si>
  <si>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</si>
  <si>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</si>
  <si>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</si>
  <si>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</si>
  <si>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</si>
  <si>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</si>
  <si>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</si>
  <si>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</si>
  <si>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</si>
  <si>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</si>
  <si>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</si>
  <si>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</si>
  <si>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</si>
  <si>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</si>
  <si>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</si>
  <si>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</si>
  <si>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</si>
  <si>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</si>
  <si>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</si>
  <si>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</si>
  <si>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</si>
  <si>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</si>
  <si>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</si>
  <si>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</si>
  <si>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</si>
  <si>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</si>
  <si>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</si>
  <si>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</si>
  <si>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</si>
  <si>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</si>
  <si>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</si>
  <si>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</si>
  <si>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</si>
  <si>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</si>
  <si>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</si>
  <si>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</si>
  <si>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</si>
  <si>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</si>
  <si>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</si>
  <si>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</si>
  <si>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</si>
  <si>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</si>
  <si>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</si>
  <si>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</si>
  <si>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</si>
  <si>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</si>
  <si>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</si>
  <si>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</si>
  <si>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</si>
  <si>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</si>
  <si>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</si>
  <si>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</si>
  <si>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</si>
  <si>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</si>
  <si>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</si>
  <si>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</si>
  <si>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</si>
  <si>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</si>
  <si>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</si>
  <si>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</si>
  <si>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</si>
  <si>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</si>
  <si>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</si>
  <si>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</si>
  <si>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</si>
  <si>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</si>
  <si>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</si>
  <si>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</si>
  <si>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</si>
  <si>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</si>
  <si>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</si>
  <si>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</si>
  <si>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</si>
  <si>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</si>
  <si>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</si>
  <si>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</si>
  <si>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</si>
  <si>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</si>
  <si>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</si>
  <si>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</si>
  <si>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</si>
  <si>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</si>
  <si>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</si>
  <si>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</si>
  <si>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</si>
  <si>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</si>
  <si>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</si>
  <si>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</si>
  <si>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</si>
  <si>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</si>
  <si>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</si>
  <si>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</si>
  <si>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</si>
  <si>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</si>
  <si>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</si>
  <si>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</si>
  <si>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</si>
  <si>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</si>
  <si>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</si>
  <si>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</si>
  <si>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</si>
  <si>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</si>
  <si>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</si>
  <si>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</si>
  <si>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</si>
  <si>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</si>
  <si>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</si>
  <si>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</si>
  <si>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</si>
  <si>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</si>
  <si>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</si>
  <si>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</si>
  <si>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</si>
  <si>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</si>
  <si>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</si>
  <si>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</si>
  <si>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</si>
  <si>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</si>
  <si>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</si>
  <si>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</si>
  <si>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</si>
  <si>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</si>
  <si>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</si>
  <si>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</si>
  <si>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</si>
  <si>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</si>
  <si>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</si>
  <si>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</si>
  <si>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</si>
  <si>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</si>
  <si>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</si>
  <si>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</si>
  <si>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</si>
  <si>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</si>
  <si>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</si>
  <si>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</si>
  <si>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</si>
  <si>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</si>
  <si>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</si>
  <si>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</si>
  <si>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</si>
  <si>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</si>
  <si>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</si>
  <si>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</si>
  <si>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</si>
  <si>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</si>
  <si>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</si>
  <si>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</si>
  <si>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</si>
  <si>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</si>
  <si>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</si>
  <si>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</si>
  <si>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</si>
  <si>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</si>
  <si>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</si>
  <si>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</si>
  <si>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</si>
  <si>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</si>
  <si>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</si>
  <si>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</si>
  <si>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</si>
  <si>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</si>
  <si>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</si>
  <si>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</si>
  <si>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</si>
  <si>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</si>
  <si>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</si>
  <si>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</si>
  <si>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</si>
  <si>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</si>
  <si>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</si>
  <si>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</si>
  <si>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</si>
  <si>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</si>
  <si>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</si>
  <si>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</si>
  <si>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</si>
  <si>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</si>
  <si>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</si>
  <si>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</si>
  <si>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</si>
  <si>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</si>
  <si>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</si>
  <si>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</si>
  <si>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</si>
  <si>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</si>
  <si>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</si>
  <si>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</si>
  <si>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</si>
  <si>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</si>
  <si>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</si>
  <si>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</si>
  <si>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</si>
  <si>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</si>
  <si>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</si>
  <si>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</si>
  <si>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</si>
  <si>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</si>
  <si>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</si>
  <si>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</si>
  <si>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</si>
  <si>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</si>
  <si>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</si>
  <si>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</si>
  <si>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</si>
  <si>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</si>
  <si>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</si>
  <si>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</si>
  <si>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</si>
  <si>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</si>
  <si>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</si>
  <si>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</si>
  <si>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</si>
  <si>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</si>
  <si>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</si>
  <si>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</si>
  <si>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</si>
  <si>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</si>
  <si>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</si>
  <si>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</si>
  <si>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</si>
  <si>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</si>
  <si>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</si>
  <si>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</si>
  <si>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</si>
  <si>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</si>
  <si>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</si>
  <si>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</si>
  <si>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</si>
  <si>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</si>
  <si>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</si>
  <si>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</si>
  <si>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</si>
  <si>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</si>
  <si>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</si>
  <si>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</si>
  <si>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</si>
  <si>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</si>
  <si>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</si>
  <si>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</si>
  <si>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</si>
  <si>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</si>
  <si>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</si>
  <si>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</si>
  <si>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</si>
  <si>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</si>
  <si>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</si>
  <si>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</si>
  <si>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</si>
  <si>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</si>
  <si>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</si>
  <si>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</si>
  <si>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</si>
  <si>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</si>
  <si>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</si>
  <si>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</si>
  <si>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</si>
  <si>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</si>
  <si>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</si>
  <si>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</si>
  <si>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</si>
  <si>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</si>
  <si>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</si>
  <si>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</si>
  <si>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</si>
  <si>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</si>
  <si>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</si>
  <si>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</si>
  <si>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</si>
  <si>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</si>
  <si>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</si>
  <si>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</si>
  <si>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</si>
  <si>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</si>
  <si>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</si>
  <si>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</si>
  <si>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</si>
  <si>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</si>
  <si>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</si>
  <si>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</si>
  <si>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</si>
  <si>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</si>
  <si>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</si>
  <si>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</si>
  <si>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</si>
  <si>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</si>
  <si>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</si>
  <si>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</si>
  <si>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</si>
  <si>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</si>
  <si>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</si>
  <si>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</si>
  <si>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</si>
  <si>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</si>
  <si>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</si>
  <si>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</si>
  <si>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</si>
  <si>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</si>
  <si>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</si>
  <si>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</si>
  <si>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</si>
  <si>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</si>
  <si>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</si>
  <si>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</si>
  <si>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</si>
  <si>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</si>
  <si>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</si>
  <si>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</si>
  <si>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</si>
  <si>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</si>
  <si>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</si>
  <si>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</si>
  <si>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</si>
  <si>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</si>
  <si>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</si>
  <si>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</si>
  <si>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</si>
  <si>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</si>
  <si>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</si>
  <si>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</si>
  <si>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</si>
  <si>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</si>
  <si>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</si>
  <si>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</si>
  <si>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</si>
  <si>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</si>
  <si>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</si>
  <si>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</si>
  <si>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</si>
  <si>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</si>
  <si>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</si>
  <si>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</si>
  <si>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</si>
  <si>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</si>
  <si>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</si>
  <si>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</si>
  <si>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</si>
  <si>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</si>
  <si>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</si>
  <si>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</si>
  <si>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</si>
  <si>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</si>
  <si>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</si>
  <si>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</si>
  <si>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</si>
  <si>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</si>
  <si>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</si>
  <si>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</si>
  <si>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</si>
  <si>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</si>
  <si>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</si>
  <si>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</si>
  <si>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</si>
  <si>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</si>
  <si>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</si>
  <si>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</si>
  <si>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</si>
  <si>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</si>
  <si>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</si>
  <si>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</si>
  <si>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</si>
  <si>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</si>
  <si>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</si>
  <si>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</si>
  <si>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</si>
  <si>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</si>
  <si>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</si>
  <si>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</si>
  <si>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</si>
  <si>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</si>
  <si>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</si>
  <si>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</si>
  <si>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</si>
  <si>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</si>
  <si>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</si>
  <si>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</si>
  <si>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</si>
  <si>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</si>
  <si>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</si>
  <si>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</si>
  <si>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</si>
  <si>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</si>
  <si>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</si>
  <si>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</si>
  <si>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</si>
  <si>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</si>
  <si>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</si>
  <si>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</si>
  <si>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</si>
  <si>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</si>
  <si>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</si>
  <si>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</si>
  <si>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</si>
  <si>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</si>
  <si>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</si>
  <si>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</si>
  <si>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</si>
  <si>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</si>
  <si>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</si>
  <si>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</si>
  <si>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</si>
  <si>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</si>
  <si>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</si>
  <si>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</si>
  <si>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</si>
  <si>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</si>
  <si>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</si>
  <si>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</si>
  <si>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</si>
  <si>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</si>
  <si>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</si>
  <si>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</si>
  <si>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</si>
  <si>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</si>
  <si>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</si>
  <si>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</si>
  <si>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</si>
  <si>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</si>
  <si>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</si>
  <si>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</si>
  <si>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</si>
  <si>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</si>
  <si>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</si>
  <si>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</si>
  <si>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</si>
  <si>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</si>
  <si>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</si>
  <si>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</si>
  <si>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</si>
  <si>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</si>
  <si>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</si>
  <si>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</si>
  <si>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</si>
  <si>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</si>
  <si>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</si>
  <si>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</si>
  <si>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</si>
  <si>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</si>
  <si>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</si>
  <si>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</si>
  <si>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</si>
  <si>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</si>
  <si>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</si>
  <si>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</si>
  <si>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</si>
  <si>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</si>
  <si>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</si>
  <si>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</si>
  <si>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</si>
  <si>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</si>
  <si>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</si>
  <si>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</si>
  <si>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</si>
  <si>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</si>
  <si>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</si>
  <si>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</si>
  <si>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</si>
  <si>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</si>
  <si>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</si>
  <si>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</si>
  <si>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</si>
  <si>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</si>
  <si>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</si>
  <si>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</si>
  <si>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</si>
  <si>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</si>
  <si>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</si>
  <si>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</si>
  <si>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</si>
  <si>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</si>
  <si>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</si>
  <si>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</si>
  <si>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</si>
  <si>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</si>
  <si>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</si>
  <si>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</si>
  <si>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</si>
  <si>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</si>
  <si>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</si>
  <si>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</si>
  <si>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</si>
  <si>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</si>
  <si>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</si>
  <si>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</si>
  <si>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</si>
  <si>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</si>
  <si>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</si>
  <si>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</si>
  <si>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</si>
  <si>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</si>
  <si>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</si>
  <si>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</si>
  <si>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</si>
  <si>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</si>
  <si>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</si>
  <si>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</si>
  <si>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</si>
  <si>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</si>
  <si>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</si>
  <si>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</si>
  <si>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</si>
  <si>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</si>
  <si>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</si>
  <si>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</si>
  <si>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</si>
  <si>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</si>
  <si>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</si>
  <si>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</si>
  <si>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</si>
  <si>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</si>
  <si>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</si>
  <si>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</si>
  <si>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</si>
  <si>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</si>
  <si>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</si>
  <si>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</si>
  <si>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</si>
  <si>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</si>
  <si>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</si>
  <si>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</si>
  <si>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</si>
  <si>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</si>
  <si>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</si>
  <si>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</si>
  <si>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</si>
  <si>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</si>
  <si>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</si>
  <si>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</si>
  <si>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</si>
  <si>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</si>
  <si>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</si>
  <si>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</si>
  <si>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</si>
  <si>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</si>
  <si>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</si>
  <si>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</si>
  <si>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</si>
  <si>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</si>
  <si>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</si>
  <si>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</si>
  <si>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</si>
  <si>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</si>
  <si>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</si>
  <si>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</si>
  <si>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</si>
  <si>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</si>
  <si>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</si>
  <si>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</si>
  <si>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</si>
  <si>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</si>
  <si>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</si>
  <si>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</si>
  <si>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</si>
  <si>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</si>
  <si>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</si>
  <si>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</si>
  <si>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</si>
  <si>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</si>
  <si>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</si>
  <si>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</si>
  <si>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</si>
  <si>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</si>
  <si>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</si>
  <si>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</si>
  <si>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</si>
  <si>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</si>
  <si>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</si>
  <si>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</si>
  <si>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</si>
  <si>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</si>
  <si>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</si>
  <si>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</si>
  <si>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</si>
  <si>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</si>
  <si>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</si>
  <si>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</si>
  <si>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</si>
  <si>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</si>
  <si>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</si>
  <si>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</si>
  <si>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</si>
  <si>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</si>
  <si>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</si>
  <si>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</si>
  <si>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</si>
  <si>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</si>
  <si>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</si>
  <si>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</si>
  <si>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</si>
  <si>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</si>
  <si>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</si>
  <si>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</si>
  <si>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</si>
  <si>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</si>
  <si>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</si>
  <si>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</si>
  <si>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</si>
  <si>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</si>
  <si>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</si>
  <si>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</si>
  <si>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</si>
  <si>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</si>
  <si>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</si>
  <si>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</si>
  <si>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</si>
  <si>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</si>
  <si>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</si>
  <si>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</si>
  <si>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</si>
  <si>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</si>
  <si>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</si>
  <si>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</si>
  <si>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</si>
  <si>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</si>
  <si>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</si>
  <si>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</si>
  <si>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</si>
  <si>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</si>
  <si>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</si>
  <si>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</si>
  <si>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</si>
  <si>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</si>
  <si>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</si>
  <si>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</si>
  <si>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</si>
  <si>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</si>
  <si>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</si>
  <si>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</si>
  <si>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</si>
  <si>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</si>
  <si>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</si>
  <si>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</si>
  <si>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</si>
  <si>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</si>
  <si>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</si>
  <si>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</si>
  <si>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</si>
  <si>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</si>
  <si>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</si>
  <si>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</si>
  <si>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</si>
  <si>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</si>
  <si>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</si>
  <si>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</si>
  <si>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</si>
  <si>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</si>
  <si>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</si>
  <si>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</si>
  <si>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</si>
  <si>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</si>
  <si>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</si>
  <si>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</si>
  <si>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</si>
  <si>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</si>
  <si>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</si>
  <si>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</si>
  <si>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</si>
  <si>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</si>
  <si>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</si>
  <si>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</si>
  <si>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</si>
  <si>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</si>
  <si>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</si>
  <si>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</si>
  <si>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</si>
  <si>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</si>
  <si>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</si>
  <si>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</si>
  <si>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</si>
  <si>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</si>
  <si>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</si>
  <si>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</si>
  <si>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</si>
  <si>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</si>
  <si>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</si>
  <si>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</si>
  <si>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</si>
  <si>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</si>
  <si>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</si>
  <si>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</si>
  <si>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</si>
  <si>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</si>
  <si>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</si>
  <si>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</si>
  <si>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</si>
  <si>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</si>
  <si>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</si>
  <si>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</si>
  <si>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</si>
  <si>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</si>
  <si>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</si>
  <si>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</si>
  <si>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</si>
  <si>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</si>
  <si>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</si>
  <si>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</si>
  <si>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</si>
  <si>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</si>
  <si>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</si>
  <si>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</si>
  <si>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</si>
  <si>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</si>
  <si>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</si>
  <si>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</si>
  <si>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</si>
  <si>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</si>
  <si>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</si>
  <si>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</si>
  <si>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</si>
  <si>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</si>
  <si>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</si>
  <si>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</si>
  <si>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</si>
  <si>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</si>
  <si>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</si>
  <si>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</si>
  <si>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</si>
  <si>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</si>
  <si>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</si>
  <si>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</si>
  <si>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</si>
  <si>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</si>
  <si>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</si>
  <si>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</si>
  <si>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</si>
  <si>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</si>
  <si>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</si>
  <si>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</si>
  <si>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</si>
  <si>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</si>
  <si>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</si>
  <si>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</si>
  <si>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</si>
  <si>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</si>
  <si>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</si>
  <si>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</si>
  <si>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</si>
  <si>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</si>
  <si>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</si>
  <si>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</si>
  <si>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</si>
  <si>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</si>
  <si>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</si>
  <si>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</si>
  <si>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</si>
  <si>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</si>
  <si>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</si>
  <si>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</si>
  <si>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</si>
  <si>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</si>
  <si>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</si>
  <si>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</si>
  <si>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</si>
  <si>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</si>
  <si>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</si>
  <si>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</si>
  <si>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</si>
  <si>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</si>
  <si>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</si>
  <si>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</si>
  <si>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</si>
  <si>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</si>
  <si>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</si>
  <si>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</si>
  <si>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</si>
  <si>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</si>
  <si>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</si>
  <si>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</si>
  <si>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</si>
  <si>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</si>
  <si>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</si>
  <si>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</si>
  <si>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</si>
  <si>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</si>
  <si>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</si>
  <si>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</si>
  <si>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</si>
  <si>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</si>
  <si>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</si>
  <si>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</si>
  <si>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</si>
  <si>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</si>
  <si>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</si>
  <si>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</si>
  <si>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</si>
  <si>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</si>
  <si>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</si>
  <si>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</si>
  <si>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</si>
  <si>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</si>
  <si>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</si>
  <si>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</si>
  <si>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</si>
  <si>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</si>
  <si>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</si>
  <si>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</si>
  <si>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</si>
  <si>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</si>
  <si>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</si>
  <si>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</si>
  <si>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</si>
  <si>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</si>
  <si>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</si>
  <si>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</si>
  <si>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</si>
  <si>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</si>
  <si>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</si>
  <si>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</si>
  <si>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</si>
  <si>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</si>
  <si>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</si>
  <si>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</si>
  <si>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</si>
  <si>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</si>
  <si>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</si>
  <si>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</si>
  <si>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</si>
  <si>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</si>
  <si>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</si>
  <si>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</si>
  <si>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</si>
  <si>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</si>
  <si>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</si>
  <si>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</si>
  <si>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</si>
  <si>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</si>
  <si>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</si>
  <si>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</si>
  <si>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</si>
  <si>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</si>
  <si>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</si>
  <si>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</si>
  <si>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</si>
  <si>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</si>
  <si>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</si>
  <si>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</si>
  <si>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</si>
  <si>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</si>
  <si>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</si>
  <si>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</si>
  <si>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</si>
  <si>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</si>
  <si>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</si>
  <si>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</si>
  <si>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</si>
  <si>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</si>
  <si>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</si>
  <si>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</si>
  <si>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</si>
  <si>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</si>
  <si>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</si>
  <si>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</si>
  <si>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</si>
  <si>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</si>
  <si>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</si>
  <si>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</si>
  <si>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</si>
  <si>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</si>
  <si>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</si>
  <si>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</si>
  <si>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</si>
  <si>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</si>
  <si>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</si>
  <si>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</si>
  <si>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</si>
  <si>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</si>
  <si>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</si>
  <si>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</si>
  <si>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</si>
  <si>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</si>
  <si>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</si>
  <si>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</si>
  <si>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</si>
  <si>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</si>
  <si>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</si>
  <si>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</si>
  <si>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</si>
  <si>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</si>
  <si>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</si>
  <si>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</si>
  <si>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</si>
  <si>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</si>
  <si>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</si>
  <si>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</si>
  <si>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</si>
  <si>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</si>
  <si>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</si>
  <si>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</si>
  <si>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</si>
  <si>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</si>
  <si>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</si>
  <si>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</si>
  <si>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</si>
  <si>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</si>
  <si>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</si>
  <si>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</si>
  <si>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</si>
  <si>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</si>
  <si>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</si>
  <si>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</si>
  <si>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</si>
  <si>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</si>
  <si>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</si>
  <si>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</si>
  <si>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</si>
  <si>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</si>
  <si>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</si>
  <si>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</si>
  <si>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</si>
  <si>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</si>
  <si>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</si>
  <si>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</si>
  <si>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</si>
  <si>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</si>
  <si>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</si>
  <si>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</si>
  <si>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</si>
  <si>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</si>
  <si>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</si>
  <si>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</si>
  <si>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</si>
  <si>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</si>
  <si>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</si>
  <si>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</si>
  <si>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</si>
  <si>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</si>
  <si>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</si>
  <si>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</si>
  <si>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</si>
  <si>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</si>
  <si>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</si>
  <si>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</si>
  <si>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</si>
  <si>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</si>
  <si>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</si>
  <si>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</si>
  <si>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</si>
  <si>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</si>
  <si>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</si>
  <si>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</si>
  <si>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</si>
  <si>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</si>
  <si>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</si>
  <si>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</si>
  <si>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</si>
  <si>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</si>
  <si>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</si>
  <si>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</si>
  <si>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</si>
  <si>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</si>
  <si>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</si>
  <si>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</si>
  <si>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</si>
  <si>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</si>
  <si>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</si>
  <si>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</si>
  <si>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</si>
  <si>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</si>
  <si>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</si>
  <si>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</si>
  <si>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</si>
  <si>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</si>
  <si>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</si>
  <si>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</si>
  <si>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</si>
  <si>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</si>
  <si>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</si>
  <si>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</si>
  <si>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</si>
  <si>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</si>
  <si>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</si>
  <si>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</si>
  <si>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</si>
  <si>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</si>
  <si>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</si>
  <si>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</si>
  <si>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</si>
  <si>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</si>
  <si>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</si>
  <si>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</si>
  <si>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</si>
  <si>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</si>
  <si>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</si>
  <si>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</si>
  <si>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</si>
  <si>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</si>
  <si>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</si>
  <si>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</si>
  <si>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</si>
  <si>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</si>
  <si>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</si>
  <si>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</si>
  <si>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</si>
  <si>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</si>
  <si>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</si>
  <si>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</si>
  <si>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</si>
  <si>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</si>
  <si>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</si>
  <si>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</si>
  <si>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</si>
  <si>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</si>
  <si>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</si>
  <si>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</si>
  <si>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</si>
  <si>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</si>
  <si>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</si>
  <si>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</si>
  <si>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</si>
  <si>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</si>
  <si>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</si>
  <si>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</si>
  <si>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</si>
  <si>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</si>
  <si>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</si>
  <si>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</si>
  <si>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</si>
  <si>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</si>
  <si>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</si>
  <si>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</si>
  <si>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</si>
  <si>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</si>
  <si>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</si>
  <si>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</si>
  <si>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</si>
  <si>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</si>
  <si>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</si>
  <si>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</si>
  <si>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</si>
  <si>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</si>
  <si>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</si>
  <si>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</si>
  <si>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</si>
  <si>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</si>
  <si>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</si>
  <si>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</si>
  <si>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</si>
  <si>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</si>
  <si>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</si>
  <si>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</si>
  <si>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</si>
  <si>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</si>
  <si>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</si>
  <si>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</si>
  <si>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</si>
  <si>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</si>
  <si>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</si>
  <si>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</si>
  <si>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</si>
  <si>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</si>
  <si>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</si>
  <si>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</si>
  <si>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</si>
  <si>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</si>
  <si>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</si>
  <si>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</si>
  <si>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</si>
  <si>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</si>
  <si>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</si>
  <si>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</si>
  <si>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</si>
  <si>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</si>
  <si>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</si>
  <si>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</si>
  <si>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</si>
  <si>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</si>
  <si>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</si>
  <si>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</si>
  <si>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</si>
  <si>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</si>
  <si>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</si>
  <si>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</si>
  <si>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</si>
  <si>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</si>
  <si>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</si>
  <si>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</si>
  <si>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</si>
  <si>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</si>
  <si>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</si>
  <si>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</si>
  <si>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</si>
  <si>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</si>
  <si>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</si>
  <si>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</si>
  <si>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</si>
  <si>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</si>
  <si>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</si>
  <si>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</si>
  <si>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</si>
  <si>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</si>
  <si>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</si>
  <si>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</si>
  <si>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</si>
  <si>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</si>
  <si>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</si>
  <si>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</si>
  <si>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</si>
  <si>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</si>
  <si>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</si>
  <si>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</si>
  <si>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</si>
  <si>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</si>
  <si>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</si>
  <si>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</si>
  <si>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</si>
  <si>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</si>
  <si>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</si>
  <si>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</si>
  <si>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</si>
  <si>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</si>
  <si>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</si>
  <si>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</si>
  <si>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</si>
  <si>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</si>
  <si>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</si>
  <si>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</si>
  <si>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</si>
  <si>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</si>
  <si>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</si>
  <si>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</si>
  <si>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</si>
  <si>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</si>
  <si>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</si>
  <si>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</si>
  <si>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</si>
  <si>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</si>
  <si>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</si>
  <si>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</si>
  <si>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</si>
  <si>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</si>
  <si>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</si>
  <si>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</si>
  <si>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</si>
  <si>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</si>
  <si>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</si>
  <si>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</si>
  <si>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</si>
  <si>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</si>
  <si>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</si>
  <si>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</si>
  <si>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</si>
  <si>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</si>
  <si>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</si>
  <si>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</si>
  <si>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</si>
  <si>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</si>
  <si>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</si>
  <si>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</si>
  <si>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</si>
  <si>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</si>
  <si>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</si>
  <si>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</si>
  <si>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</si>
  <si>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</si>
  <si>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</si>
  <si>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</si>
  <si>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</si>
  <si>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</si>
  <si>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</si>
  <si>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</si>
  <si>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</si>
  <si>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</si>
  <si>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</si>
  <si>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</si>
  <si>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</si>
  <si>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</si>
  <si>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</si>
  <si>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</si>
  <si>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</si>
  <si>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</si>
  <si>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</si>
  <si>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</si>
  <si>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</si>
  <si>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</si>
  <si>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</si>
  <si>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</si>
  <si>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</si>
  <si>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</si>
  <si>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</si>
  <si>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</si>
  <si>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</si>
  <si>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</si>
  <si>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</si>
  <si>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</si>
  <si>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</si>
  <si>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</si>
  <si>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</si>
  <si>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</si>
  <si>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</si>
  <si>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</si>
  <si>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</si>
  <si>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</si>
  <si>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</si>
  <si>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</si>
  <si>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</si>
  <si>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</si>
  <si>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</si>
  <si>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</si>
  <si>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</si>
  <si>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</si>
  <si>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</si>
  <si>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</si>
  <si>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</si>
  <si>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</si>
  <si>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</si>
  <si>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</si>
  <si>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</si>
  <si>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</si>
  <si>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</si>
  <si>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</si>
  <si>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</si>
  <si>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</si>
  <si>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</si>
  <si>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</si>
  <si>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</si>
  <si>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</si>
  <si>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</si>
  <si>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</si>
  <si>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</si>
  <si>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</si>
  <si>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</si>
  <si>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</si>
  <si>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</si>
  <si>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</si>
  <si>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</si>
  <si>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</si>
  <si>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</si>
  <si>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</si>
  <si>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</si>
  <si>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</si>
  <si>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</si>
  <si>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</si>
  <si>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</si>
  <si>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</si>
  <si>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</si>
  <si>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</si>
  <si>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</si>
  <si>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</si>
  <si>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</si>
  <si>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</si>
  <si>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</si>
  <si>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</si>
  <si>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</si>
  <si>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</si>
  <si>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</si>
  <si>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</si>
  <si>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</si>
  <si>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</si>
  <si>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</si>
  <si>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</si>
  <si>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</si>
  <si>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</si>
  <si>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</si>
  <si>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</si>
  <si>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</si>
  <si>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</si>
  <si>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</si>
  <si>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</si>
  <si>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</si>
  <si>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</si>
  <si>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</si>
  <si>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</si>
  <si>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</si>
  <si>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</si>
  <si>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</si>
  <si>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</si>
  <si>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</si>
  <si>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</si>
  <si>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</si>
  <si>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</si>
  <si>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</si>
  <si>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</si>
  <si>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</si>
  <si>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</si>
  <si>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</si>
  <si>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</si>
  <si>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</si>
  <si>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</si>
  <si>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</si>
  <si>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</si>
  <si>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</si>
  <si>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</si>
  <si>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</si>
  <si>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</si>
  <si>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</si>
  <si>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</si>
  <si>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</si>
  <si>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</si>
  <si>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</si>
  <si>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</si>
  <si>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</si>
  <si>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</si>
  <si>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</si>
  <si>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</si>
  <si>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</si>
  <si>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</si>
  <si>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</si>
  <si>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</si>
  <si>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</si>
  <si>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</si>
  <si>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</si>
  <si>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</si>
  <si>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</si>
  <si>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</si>
  <si>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</si>
  <si>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</si>
  <si>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</si>
  <si>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</si>
  <si>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</si>
  <si>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</si>
  <si>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</si>
  <si>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</si>
  <si>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</si>
  <si>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</si>
  <si>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</si>
  <si>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</si>
  <si>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</si>
  <si>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</si>
  <si>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</si>
  <si>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</si>
  <si>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</si>
  <si>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</si>
  <si>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</si>
  <si>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</si>
  <si>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</si>
  <si>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</si>
  <si>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</si>
  <si>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</si>
  <si>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</si>
  <si>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</si>
  <si>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</si>
  <si>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</si>
  <si>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</si>
  <si>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</si>
  <si>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</si>
  <si>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</si>
  <si>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</si>
  <si>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</si>
  <si>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</si>
  <si>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</si>
  <si>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</si>
  <si>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</si>
  <si>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</si>
  <si>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</si>
  <si>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</si>
  <si>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</si>
  <si>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</si>
  <si>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</si>
  <si>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</si>
  <si>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</si>
  <si>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</si>
  <si>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</si>
  <si>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</si>
  <si>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</si>
  <si>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</si>
  <si>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</si>
  <si>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</si>
  <si>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</si>
  <si>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</si>
  <si>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</si>
  <si>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</si>
  <si>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</si>
  <si>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</si>
  <si>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</si>
  <si>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</si>
  <si>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</si>
  <si>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</si>
  <si>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</si>
  <si>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</si>
  <si>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</si>
  <si>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</si>
  <si>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</si>
  <si>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</si>
  <si>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</si>
  <si>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</si>
  <si>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</si>
  <si>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</si>
  <si>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</si>
  <si>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</si>
  <si>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</si>
  <si>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</si>
  <si>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</si>
  <si>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</si>
  <si>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</si>
  <si>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</si>
  <si>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</si>
  <si>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</si>
  <si>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</si>
  <si>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</si>
  <si>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</si>
  <si>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</si>
  <si>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</si>
  <si>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</si>
  <si>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</si>
  <si>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</si>
  <si>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</si>
  <si>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</si>
  <si>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</si>
  <si>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</si>
  <si>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</si>
  <si>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</si>
  <si>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</si>
  <si>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</si>
  <si>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</si>
  <si>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</si>
  <si>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</si>
  <si>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</si>
  <si>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</si>
  <si>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</si>
  <si>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</si>
  <si>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</si>
  <si>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</si>
  <si>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</si>
  <si>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</si>
  <si>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</si>
  <si>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</si>
  <si>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</si>
  <si>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</si>
  <si>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</si>
  <si>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</si>
  <si>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</si>
  <si>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</si>
  <si>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</si>
  <si>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</si>
  <si>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</si>
  <si>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</si>
  <si>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</si>
  <si>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</si>
  <si>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</si>
  <si>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</si>
  <si>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</si>
  <si>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</si>
  <si>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</si>
  <si>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</si>
  <si>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</si>
  <si>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</si>
  <si>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</si>
  <si>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</si>
  <si>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</si>
  <si>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</si>
  <si>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</si>
  <si>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</si>
  <si>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</si>
  <si>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</si>
  <si>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</si>
  <si>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</si>
  <si>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</si>
  <si>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</si>
  <si>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</si>
  <si>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</si>
  <si>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</si>
  <si>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</si>
  <si>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</si>
  <si>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</si>
  <si>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</si>
  <si>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</si>
  <si>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</si>
  <si>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</si>
  <si>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</si>
  <si>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</si>
  <si>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</si>
  <si>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</si>
  <si>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</si>
  <si>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</si>
  <si>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</si>
  <si>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</si>
  <si>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</si>
  <si>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</si>
  <si>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</si>
  <si>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</si>
  <si>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</si>
  <si>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</si>
  <si>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</si>
  <si>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</si>
  <si>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</si>
  <si>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</si>
  <si>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</si>
  <si>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</si>
  <si>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</si>
  <si>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</si>
  <si>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</si>
  <si>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</si>
  <si>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</si>
  <si>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</si>
  <si>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</si>
  <si>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</si>
  <si>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</si>
  <si>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</si>
  <si>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</si>
  <si>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</si>
  <si>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</si>
  <si>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</si>
  <si>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</si>
  <si>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</si>
  <si>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</si>
  <si>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</si>
  <si>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</si>
  <si>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</si>
  <si>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</si>
  <si>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</si>
  <si>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</si>
  <si>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</si>
  <si>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</si>
  <si>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</si>
  <si>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</si>
  <si>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</si>
  <si>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</si>
  <si>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</si>
  <si>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</si>
  <si>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</si>
  <si>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</si>
  <si>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</si>
  <si>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</si>
  <si>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</si>
  <si>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</si>
  <si>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</si>
  <si>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</si>
  <si>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</si>
  <si>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</si>
  <si>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</si>
  <si>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</si>
  <si>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</si>
  <si>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</si>
  <si>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</si>
  <si>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</si>
  <si>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</si>
  <si>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</si>
  <si>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</si>
  <si>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</si>
  <si>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</si>
  <si>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</si>
  <si>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</si>
  <si>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</si>
  <si>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</si>
  <si>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</si>
  <si>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</si>
  <si>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</si>
  <si>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</si>
  <si>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</si>
  <si>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</si>
  <si>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</si>
  <si>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</si>
  <si>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</si>
  <si>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</si>
  <si>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</si>
  <si>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</si>
  <si>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</si>
  <si>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</si>
  <si>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</si>
  <si>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</si>
  <si>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</si>
  <si>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</si>
  <si>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</si>
  <si>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</si>
  <si>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</si>
  <si>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</si>
  <si>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</si>
  <si>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</si>
  <si>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</si>
  <si>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</si>
  <si>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</si>
  <si>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</si>
  <si>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</si>
  <si>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</si>
  <si>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</si>
  <si>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</si>
  <si>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</si>
  <si>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</si>
  <si>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</si>
  <si>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</si>
  <si>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</si>
  <si>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</si>
  <si>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</si>
  <si>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</si>
  <si>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</si>
  <si>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</si>
  <si>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</si>
  <si>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</si>
  <si>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</si>
  <si>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</si>
  <si>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</si>
  <si>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</si>
  <si>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</si>
  <si>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</si>
  <si>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</si>
  <si>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</si>
  <si>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</si>
  <si>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</si>
  <si>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</si>
  <si>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</si>
  <si>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</si>
  <si>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</si>
  <si>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</si>
  <si>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</si>
  <si>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</si>
  <si>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</si>
  <si>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</si>
  <si>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</si>
  <si>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</si>
  <si>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</si>
  <si>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</si>
  <si>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</si>
  <si>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</si>
  <si>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</si>
  <si>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</si>
  <si>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</si>
  <si>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</si>
  <si>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</si>
  <si>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</si>
  <si>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</si>
  <si>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</si>
  <si>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</si>
  <si>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</si>
  <si>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</si>
  <si>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</si>
  <si>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</si>
  <si>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</si>
  <si>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</si>
  <si>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</si>
  <si>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</si>
  <si>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</si>
  <si>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</si>
  <si>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</si>
  <si>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</si>
  <si>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</si>
  <si>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</si>
  <si>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</si>
  <si>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</si>
  <si>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</si>
  <si>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</si>
  <si>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</si>
  <si>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</si>
  <si>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</si>
  <si>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</si>
  <si>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</si>
  <si>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</si>
  <si>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</si>
  <si>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</si>
  <si>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</si>
  <si>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</si>
  <si>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</si>
  <si>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</si>
  <si>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</si>
  <si>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</si>
  <si>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</si>
  <si>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</si>
  <si>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</si>
  <si>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</si>
  <si>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</si>
  <si>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</si>
  <si>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</si>
  <si>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</si>
  <si>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</si>
  <si>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</si>
  <si>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</si>
  <si>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</si>
  <si>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</si>
  <si>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</si>
  <si>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</si>
  <si>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</si>
  <si>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</si>
  <si>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</si>
  <si>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</si>
  <si>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</si>
  <si>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</si>
  <si>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</si>
  <si>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</si>
  <si>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</si>
  <si>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</si>
  <si>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</si>
  <si>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</si>
  <si>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</si>
  <si>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</si>
  <si>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</si>
  <si>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</si>
  <si>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</si>
  <si>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</si>
  <si>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</si>
  <si>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</si>
  <si>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</si>
  <si>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</si>
  <si>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</si>
  <si>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</si>
  <si>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</si>
  <si>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</si>
  <si>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</si>
  <si>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</si>
  <si>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</si>
  <si>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</si>
  <si>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</si>
  <si>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</si>
  <si>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</si>
  <si>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</si>
  <si>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</si>
  <si>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</si>
  <si>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</si>
  <si>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</si>
  <si>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</si>
  <si>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</si>
  <si>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</si>
  <si>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</si>
  <si>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</si>
  <si>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</si>
  <si>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</si>
  <si>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</si>
  <si>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</si>
  <si>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</si>
  <si>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</si>
  <si>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</si>
  <si>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</si>
  <si>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</si>
  <si>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</si>
  <si>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</si>
  <si>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</si>
  <si>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</si>
  <si>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</si>
  <si>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</si>
  <si>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</si>
  <si>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</si>
  <si>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</si>
  <si>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</si>
  <si>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</si>
  <si>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</si>
  <si>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</si>
  <si>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</si>
  <si>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</si>
  <si>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</si>
  <si>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</si>
  <si>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</si>
  <si>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</si>
  <si>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</si>
  <si>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</si>
  <si>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</si>
  <si>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</si>
  <si>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</si>
  <si>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</si>
  <si>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</si>
  <si>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</si>
  <si>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</si>
  <si>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</si>
  <si>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</si>
  <si>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</si>
  <si>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</si>
  <si>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</si>
  <si>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</si>
  <si>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</si>
  <si>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</si>
  <si>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</si>
  <si>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</si>
  <si>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</si>
  <si>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</si>
  <si>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</si>
  <si>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</si>
  <si>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</si>
  <si>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</si>
  <si>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</si>
  <si>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</si>
  <si>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</si>
  <si>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</si>
  <si>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</si>
  <si>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</si>
  <si>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</si>
  <si>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</si>
  <si>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</si>
  <si>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</si>
  <si>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</si>
  <si>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</si>
  <si>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</si>
  <si>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</si>
  <si>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</si>
  <si>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</si>
  <si>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</si>
  <si>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</si>
  <si>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</si>
  <si>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</si>
  <si>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</si>
  <si>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</si>
  <si>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</si>
  <si>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</si>
  <si>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</si>
  <si>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</si>
  <si>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</si>
  <si>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</si>
  <si>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</si>
  <si>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</si>
  <si>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</si>
  <si>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</si>
  <si>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</si>
  <si>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</si>
  <si>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</si>
  <si>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</si>
  <si>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</si>
  <si>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</si>
  <si>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</si>
  <si>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</si>
  <si>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</si>
  <si>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</si>
  <si>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</si>
  <si>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</si>
  <si>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</si>
  <si>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</si>
  <si>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</si>
  <si>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</si>
  <si>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</si>
  <si>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</si>
  <si>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</si>
  <si>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</si>
  <si>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</si>
  <si>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</si>
  <si>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</si>
  <si>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</si>
  <si>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</si>
  <si>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</si>
  <si>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</si>
  <si>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</si>
  <si>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</si>
  <si>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</si>
  <si>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</si>
  <si>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</si>
  <si>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</si>
  <si>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</si>
  <si>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</si>
  <si>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</si>
  <si>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</si>
  <si>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</si>
  <si>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</si>
  <si>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</si>
  <si>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</si>
  <si>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</si>
  <si>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</si>
  <si>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</si>
  <si>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</si>
  <si>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</si>
  <si>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</si>
  <si>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</si>
  <si>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</si>
  <si>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</si>
  <si>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</si>
  <si>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</si>
  <si>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</si>
  <si>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</si>
  <si>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</si>
  <si>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</si>
  <si>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</si>
  <si>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</si>
  <si>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</si>
  <si>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</si>
  <si>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</si>
  <si>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</si>
  <si>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</si>
  <si>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</si>
  <si>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</si>
  <si>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</si>
  <si>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</si>
  <si>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</si>
  <si>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</si>
  <si>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</si>
  <si>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</si>
  <si>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</si>
  <si>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</si>
  <si>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</si>
  <si>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</si>
  <si>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</si>
  <si>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</si>
  <si>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</si>
  <si>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</si>
  <si>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</si>
  <si>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</si>
  <si>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</si>
  <si>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</si>
  <si>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</si>
  <si>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</si>
  <si>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</si>
  <si>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</si>
  <si>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</si>
  <si>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</si>
  <si>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</si>
  <si>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</si>
  <si>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</si>
  <si>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</si>
  <si>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</si>
  <si>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</si>
  <si>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</si>
  <si>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</si>
  <si>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</si>
  <si>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</si>
  <si>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</si>
  <si>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</si>
  <si>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</si>
  <si>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</si>
  <si>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</si>
  <si>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</si>
  <si>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</si>
  <si>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</si>
  <si>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</si>
  <si>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</si>
  <si>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</si>
  <si>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</si>
  <si>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</si>
  <si>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</si>
  <si>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</si>
  <si>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</si>
  <si>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</si>
  <si>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</si>
  <si>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</si>
  <si>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</si>
  <si>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</si>
  <si>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</si>
  <si>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</si>
  <si>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</si>
  <si>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</si>
  <si>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</si>
  <si>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</si>
  <si>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</si>
  <si>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</si>
  <si>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</si>
  <si>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</si>
  <si>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</si>
  <si>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</si>
  <si>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</si>
  <si>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</si>
  <si>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</si>
  <si>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</si>
  <si>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</si>
  <si>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</si>
  <si>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</si>
  <si>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</si>
  <si>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</si>
  <si>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</si>
  <si>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</si>
  <si>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</si>
  <si>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</si>
  <si>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</si>
  <si>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</si>
  <si>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</si>
  <si>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</si>
  <si>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</si>
  <si>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</si>
  <si>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</si>
  <si>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</si>
  <si>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</si>
  <si>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</si>
  <si>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</si>
  <si>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</si>
  <si>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</si>
  <si>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</si>
  <si>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</si>
  <si>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</si>
  <si>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</si>
  <si>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</si>
  <si>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</si>
  <si>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</si>
  <si>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</si>
  <si>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</si>
  <si>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</si>
  <si>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</si>
  <si>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</si>
  <si>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</si>
  <si>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</si>
  <si>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</si>
  <si>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</si>
  <si>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</si>
  <si>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</si>
  <si>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</si>
  <si>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</si>
  <si>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</si>
  <si>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</si>
  <si>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</si>
  <si>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</si>
  <si>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</si>
  <si>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</si>
  <si>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</si>
  <si>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</si>
  <si>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</si>
  <si>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</si>
  <si>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</si>
  <si>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</si>
  <si>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</si>
  <si>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</si>
  <si>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</si>
  <si>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</si>
  <si>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</si>
  <si>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</si>
  <si>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</si>
  <si>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</si>
  <si>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</si>
  <si>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</si>
  <si>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</si>
  <si>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</si>
  <si>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</si>
  <si>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</si>
  <si>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</si>
  <si>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</si>
  <si>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</si>
  <si>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</si>
  <si>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</si>
  <si>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</si>
  <si>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</si>
  <si>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</si>
  <si>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</si>
  <si>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</si>
  <si>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</si>
  <si>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</si>
  <si>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</si>
  <si>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</si>
  <si>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</si>
  <si>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</si>
  <si>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</si>
  <si>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</si>
  <si>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</si>
  <si>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</si>
  <si>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</si>
  <si>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</si>
  <si>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</si>
  <si>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</si>
  <si>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</si>
  <si>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</si>
  <si>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</si>
  <si>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</si>
  <si>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</si>
  <si>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</si>
  <si>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</si>
  <si>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</si>
  <si>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</si>
  <si>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</si>
  <si>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</si>
  <si>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</si>
  <si>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</si>
  <si>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</si>
  <si>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</si>
  <si>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</si>
  <si>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</si>
  <si>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</si>
  <si>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</si>
  <si>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</si>
  <si>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</si>
  <si>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</si>
  <si>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</si>
  <si>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</si>
  <si>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</si>
  <si>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</si>
  <si>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</si>
  <si>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</si>
  <si>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</si>
  <si>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</si>
  <si>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</si>
  <si>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</si>
  <si>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</si>
  <si>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</si>
  <si>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</si>
  <si>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</si>
  <si>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</si>
  <si>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</si>
  <si>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</si>
  <si>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</si>
  <si>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</si>
  <si>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</si>
  <si>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</si>
  <si>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</si>
  <si>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</si>
  <si>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</si>
  <si>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</si>
  <si>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</si>
  <si>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</si>
  <si>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</si>
  <si>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</si>
  <si>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</si>
  <si>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</si>
  <si>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</si>
  <si>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</si>
  <si>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</si>
  <si>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</si>
  <si>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</si>
  <si>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</si>
  <si>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</si>
  <si>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</si>
  <si>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</si>
  <si>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</si>
  <si>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</si>
  <si>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</si>
  <si>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</si>
  <si>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</si>
  <si>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</si>
  <si>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</si>
  <si>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</si>
  <si>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</si>
  <si>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</si>
  <si>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</si>
  <si>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</si>
  <si>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</si>
  <si>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</si>
  <si>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</si>
  <si>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</si>
  <si>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</si>
  <si>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</si>
  <si>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</si>
  <si>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</si>
  <si>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</si>
  <si>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</si>
  <si>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</si>
  <si>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</si>
  <si>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</si>
  <si>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</si>
  <si>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</si>
  <si>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</si>
  <si>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</si>
  <si>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</si>
  <si>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</si>
  <si>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</si>
  <si>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</si>
  <si>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</si>
  <si>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</si>
  <si>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</si>
  <si>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</si>
  <si>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</si>
  <si>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</si>
  <si>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</si>
  <si>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</si>
  <si>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</si>
  <si>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</si>
  <si>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</si>
  <si>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</si>
  <si>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</si>
  <si>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</si>
  <si>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</si>
  <si>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</si>
  <si>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</si>
  <si>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</si>
  <si>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</si>
  <si>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</si>
  <si>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</si>
  <si>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</si>
  <si>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</si>
  <si>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</si>
  <si>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</si>
  <si>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</si>
  <si>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</si>
  <si>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</si>
  <si>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</si>
  <si>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</si>
  <si>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</si>
  <si>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</si>
  <si>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</si>
  <si>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</si>
  <si>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</si>
  <si>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</si>
  <si>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</si>
  <si>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</si>
  <si>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</si>
  <si>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</si>
  <si>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</si>
  <si>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</si>
  <si>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</si>
  <si>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</si>
  <si>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</si>
  <si>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</si>
  <si>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</si>
  <si>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</si>
  <si>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</si>
  <si>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</si>
  <si>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</si>
  <si>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</si>
  <si>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</si>
  <si>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</si>
  <si>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</si>
  <si>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</si>
  <si>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</si>
  <si>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</si>
  <si>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</si>
  <si>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</si>
  <si>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</si>
  <si>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</si>
  <si>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</si>
  <si>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</si>
  <si>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</si>
  <si>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</si>
  <si>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</si>
  <si>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</si>
  <si>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</si>
  <si>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</si>
  <si>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</si>
  <si>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</si>
  <si>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</si>
  <si>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</si>
  <si>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</si>
  <si>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</si>
  <si>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</si>
  <si>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</si>
  <si>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</si>
  <si>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</si>
  <si>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</si>
  <si>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</si>
  <si>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</si>
  <si>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</si>
  <si>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</si>
  <si>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</si>
  <si>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</si>
  <si>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</si>
  <si>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</si>
  <si>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</si>
  <si>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</si>
  <si>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</si>
  <si>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</si>
  <si>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</si>
  <si>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</si>
  <si>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</si>
  <si>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</si>
  <si>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</si>
  <si>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</si>
  <si>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</si>
  <si>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</si>
  <si>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</si>
  <si>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</si>
  <si>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</si>
  <si>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</si>
  <si>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</si>
  <si>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</si>
  <si>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</si>
  <si>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</si>
  <si>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</si>
  <si>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</si>
  <si>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</si>
  <si>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</si>
  <si>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</si>
  <si>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</si>
  <si>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</si>
  <si>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</si>
  <si>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</si>
  <si>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</si>
  <si>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</si>
  <si>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</si>
  <si>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</si>
  <si>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</si>
  <si>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</si>
  <si>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</si>
  <si>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</si>
  <si>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</si>
  <si>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</si>
  <si>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</si>
  <si>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</si>
  <si>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</si>
  <si>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</si>
  <si>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</si>
  <si>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</si>
  <si>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</si>
  <si>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</si>
  <si>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</si>
  <si>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</si>
  <si>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</si>
  <si>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</si>
  <si>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</si>
  <si>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</si>
  <si>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</si>
  <si>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</si>
  <si>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</si>
  <si>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</si>
  <si>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</si>
  <si>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</si>
  <si>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</si>
  <si>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</si>
  <si>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</si>
  <si>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</si>
  <si>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</si>
  <si>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</si>
  <si>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</si>
  <si>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</si>
  <si>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</si>
  <si>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</si>
  <si>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</si>
  <si>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</si>
  <si>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</si>
  <si>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</si>
  <si>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</si>
  <si>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</si>
  <si>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</si>
  <si>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</si>
  <si>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</si>
  <si>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</si>
  <si>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</si>
  <si>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</si>
  <si>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</si>
  <si>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</si>
  <si>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</si>
  <si>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</si>
  <si>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</si>
  <si>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</si>
  <si>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</si>
  <si>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</si>
  <si>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</si>
  <si>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</si>
  <si>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</si>
  <si>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</si>
  <si>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</si>
  <si>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</si>
  <si>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</si>
  <si>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</si>
  <si>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</si>
  <si>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</si>
  <si>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</si>
  <si>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</si>
  <si>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</si>
  <si>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</si>
  <si>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</si>
  <si>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</si>
  <si>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</si>
  <si>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</si>
  <si>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</si>
  <si>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</si>
  <si>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</si>
  <si>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</si>
  <si>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</si>
  <si>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</si>
  <si>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</si>
  <si>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</si>
  <si>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</si>
  <si>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</si>
  <si>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</si>
  <si>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</si>
  <si>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</si>
  <si>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</si>
  <si>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</si>
  <si>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</si>
  <si>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</si>
  <si>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</si>
  <si>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</si>
  <si>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</si>
  <si>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</si>
  <si>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</si>
  <si>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</si>
  <si>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</si>
  <si>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</si>
  <si>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</si>
  <si>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</si>
  <si>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</si>
  <si>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</si>
  <si>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</si>
  <si>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</si>
  <si>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</si>
  <si>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</si>
  <si>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</si>
  <si>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</si>
  <si>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</si>
  <si>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</si>
  <si>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</si>
  <si>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</si>
  <si>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</si>
  <si>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</si>
  <si>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</si>
  <si>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</si>
  <si>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</si>
  <si>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</si>
  <si>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</si>
  <si>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</si>
  <si>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</si>
  <si>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</si>
  <si>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</si>
  <si>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</si>
  <si>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</si>
  <si>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</si>
  <si>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</si>
  <si>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</si>
  <si>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</si>
  <si>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</si>
  <si>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</si>
  <si>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</si>
  <si>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</si>
  <si>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</si>
  <si>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</si>
  <si>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</si>
  <si>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</si>
  <si>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</si>
  <si>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</si>
  <si>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</si>
  <si>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</si>
  <si>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</si>
  <si>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</si>
  <si>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</si>
  <si>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</si>
  <si>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</si>
  <si>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</si>
  <si>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</si>
  <si>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</si>
  <si>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</si>
  <si>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</si>
  <si>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</si>
  <si>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</si>
  <si>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</si>
  <si>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</si>
  <si>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</si>
  <si>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</si>
  <si>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</si>
  <si>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</si>
  <si>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</si>
  <si>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</si>
  <si>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</si>
  <si>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</si>
  <si>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</si>
  <si>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</si>
  <si>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</si>
  <si>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</si>
  <si>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</si>
  <si>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</si>
  <si>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</si>
  <si>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</si>
  <si>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</si>
  <si>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</si>
  <si>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</si>
  <si>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</si>
  <si>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</si>
  <si>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</si>
  <si>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</si>
  <si>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</si>
  <si>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</si>
  <si>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</si>
  <si>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</si>
  <si>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</si>
  <si>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</si>
  <si>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</si>
  <si>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</si>
  <si>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</si>
  <si>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</si>
  <si>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</si>
  <si>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</si>
  <si>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</si>
  <si>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</si>
  <si>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</si>
  <si>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</si>
  <si>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</si>
  <si>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</si>
  <si>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</si>
  <si>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</si>
  <si>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</si>
  <si>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</si>
  <si>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</si>
  <si>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</si>
  <si>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</si>
  <si>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</si>
  <si>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</si>
  <si>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</si>
  <si>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</si>
  <si>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</si>
  <si>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</si>
  <si>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</si>
  <si>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</si>
  <si>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</si>
  <si>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</si>
  <si>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</si>
  <si>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</si>
  <si>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</si>
  <si>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</si>
  <si>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</si>
  <si>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</si>
  <si>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</si>
  <si>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</si>
  <si>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</si>
  <si>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</si>
  <si>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</si>
  <si>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</si>
  <si>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</si>
  <si>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</si>
  <si>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</si>
  <si>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</si>
  <si>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</si>
  <si>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</si>
  <si>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</si>
  <si>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</si>
  <si>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</si>
  <si>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</si>
  <si>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</si>
  <si>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</si>
  <si>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</si>
  <si>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</si>
  <si>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</si>
  <si>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</si>
  <si>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</si>
  <si>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</si>
  <si>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</si>
  <si>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</si>
  <si>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</si>
  <si>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</si>
  <si>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</si>
  <si>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</si>
  <si>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</si>
  <si>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</si>
  <si>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</si>
  <si>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</si>
  <si>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</si>
  <si>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</si>
  <si>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</si>
  <si>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</si>
  <si>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</si>
  <si>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</si>
  <si>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</si>
  <si>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</si>
  <si>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</si>
  <si>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</si>
  <si>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</si>
  <si>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</si>
  <si>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</si>
  <si>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</si>
  <si>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</si>
  <si>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</si>
  <si>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</si>
  <si>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</si>
  <si>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</si>
  <si>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</si>
  <si>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</si>
  <si>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</si>
  <si>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</si>
  <si>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</si>
  <si>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</si>
  <si>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</si>
  <si>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</si>
  <si>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</si>
  <si>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</si>
  <si>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</si>
  <si>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</si>
  <si>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</si>
  <si>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</si>
  <si>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</si>
  <si>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</si>
  <si>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</si>
  <si>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</si>
  <si>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</si>
  <si>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</si>
  <si>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</si>
  <si>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</si>
  <si>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</si>
  <si>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</si>
  <si>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</si>
  <si>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</si>
  <si>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</si>
  <si>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</si>
  <si>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</si>
  <si>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</si>
  <si>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</si>
  <si>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</si>
  <si>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</si>
  <si>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</si>
  <si>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</si>
  <si>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</si>
  <si>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</si>
  <si>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</si>
  <si>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</si>
  <si>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</si>
  <si>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</si>
  <si>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</si>
  <si>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</si>
  <si>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</si>
  <si>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</si>
  <si>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</si>
  <si>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</si>
  <si>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</si>
  <si>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</si>
  <si>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</si>
  <si>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</si>
  <si>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</si>
  <si>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</si>
  <si>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</si>
  <si>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</si>
  <si>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</si>
  <si>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</si>
  <si>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</si>
  <si>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</si>
  <si>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</si>
  <si>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</si>
  <si>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</si>
  <si>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</si>
  <si>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</si>
  <si>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</si>
  <si>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</si>
  <si>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</si>
  <si>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</si>
  <si>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</si>
  <si>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</si>
  <si>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</si>
  <si>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</si>
  <si>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</si>
  <si>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</si>
  <si>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</si>
  <si>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</si>
  <si>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</si>
  <si>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</si>
  <si>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</si>
  <si>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</si>
  <si>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</si>
  <si>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</si>
  <si>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</si>
  <si>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</si>
  <si>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</si>
  <si>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</si>
  <si>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</si>
  <si>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</si>
  <si>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</si>
  <si>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</si>
  <si>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</si>
  <si>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</si>
  <si>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</si>
  <si>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</si>
  <si>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</si>
  <si>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</si>
  <si>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</si>
  <si>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</si>
  <si>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</si>
  <si>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</si>
  <si>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</si>
  <si>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</si>
  <si>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</si>
  <si>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</si>
  <si>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</si>
  <si>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</si>
  <si>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</si>
  <si>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</si>
  <si>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</si>
  <si>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</si>
  <si>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</si>
  <si>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</si>
  <si>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</si>
  <si>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</si>
  <si>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</si>
  <si>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</si>
  <si>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</si>
  <si>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</si>
  <si>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</si>
  <si>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</si>
  <si>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</si>
  <si>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</si>
  <si>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</si>
  <si>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</si>
  <si>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</si>
  <si>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</si>
  <si>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</si>
  <si>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</si>
  <si>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</si>
  <si>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</si>
  <si>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</si>
  <si>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</si>
  <si>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</si>
  <si>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</si>
  <si>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</si>
  <si>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</si>
  <si>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</si>
  <si>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</si>
  <si>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</si>
  <si>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</si>
  <si>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</si>
  <si>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</si>
  <si>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</si>
  <si>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</si>
  <si>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</si>
  <si>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</si>
  <si>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</si>
  <si>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</si>
  <si>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</si>
  <si>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</si>
  <si>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</si>
  <si>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</si>
  <si>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</si>
  <si>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</si>
  <si>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</si>
  <si>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</si>
  <si>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</si>
  <si>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</si>
  <si>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</si>
  <si>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</si>
  <si>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</si>
  <si>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</si>
  <si>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</si>
  <si>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</si>
  <si>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</si>
  <si>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</si>
  <si>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</si>
  <si>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</si>
  <si>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</si>
  <si>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</si>
  <si>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</si>
  <si>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</si>
  <si>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</si>
  <si>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</si>
  <si>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</si>
  <si>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</si>
  <si>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</si>
  <si>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</si>
  <si>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</si>
  <si>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</si>
  <si>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</si>
  <si>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</si>
  <si>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</si>
  <si>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</si>
  <si>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</si>
  <si>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</si>
  <si>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</si>
  <si>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</si>
  <si>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</si>
  <si>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</si>
  <si>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</si>
  <si>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</si>
  <si>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</si>
  <si>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</si>
  <si>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</si>
  <si>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</si>
  <si>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</si>
  <si>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</si>
  <si>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</si>
  <si>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</si>
  <si>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</si>
  <si>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</si>
  <si>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</si>
  <si>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</si>
  <si>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</si>
  <si>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</si>
  <si>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</si>
  <si>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</si>
  <si>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</si>
  <si>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</si>
  <si>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</si>
  <si>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</si>
  <si>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</si>
  <si>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</si>
  <si>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</si>
  <si>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</si>
  <si>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</si>
  <si>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</si>
  <si>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</si>
  <si>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</si>
  <si>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</si>
  <si>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</si>
  <si>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</si>
  <si>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</si>
  <si>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</si>
  <si>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</si>
  <si>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</si>
  <si>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</si>
  <si>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</si>
  <si>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</si>
  <si>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</si>
  <si>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</si>
  <si>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</si>
  <si>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</si>
  <si>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</si>
  <si>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</si>
  <si>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</si>
  <si>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</si>
  <si>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</si>
  <si>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</si>
  <si>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</si>
  <si>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</si>
  <si>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</si>
  <si>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</si>
  <si>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</si>
  <si>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</si>
  <si>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</si>
  <si>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</si>
  <si>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</si>
  <si>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</si>
  <si>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</si>
  <si>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</si>
  <si>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</si>
  <si>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</si>
  <si>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</si>
  <si>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</si>
  <si>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</si>
  <si>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</si>
  <si>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</si>
  <si>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</si>
  <si>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</si>
  <si>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</si>
  <si>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</si>
  <si>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</si>
  <si>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</si>
  <si>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</si>
  <si>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</si>
  <si>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</si>
  <si>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</si>
  <si>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</si>
  <si>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</si>
  <si>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</si>
  <si>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</si>
  <si>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</si>
  <si>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</si>
  <si>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</si>
  <si>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</si>
  <si>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</si>
  <si>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</si>
  <si>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</si>
  <si>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</si>
  <si>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</si>
  <si>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</si>
  <si>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</si>
  <si>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</si>
  <si>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</si>
  <si>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</si>
  <si>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</si>
  <si>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</si>
  <si>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</si>
  <si>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</si>
  <si>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</si>
  <si>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</si>
  <si>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</si>
  <si>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</si>
  <si>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</si>
  <si>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</si>
  <si>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</si>
  <si>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</si>
  <si>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</si>
  <si>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</si>
  <si>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</si>
  <si>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</si>
  <si>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</si>
  <si>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</si>
  <si>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</si>
  <si>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</si>
  <si>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</si>
  <si>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</si>
  <si>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</si>
  <si>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</si>
  <si>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</si>
  <si>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</si>
  <si>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</si>
  <si>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</si>
  <si>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</si>
  <si>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</si>
  <si>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</si>
  <si>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</si>
  <si>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</si>
  <si>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</si>
  <si>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</si>
  <si>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</si>
  <si>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</si>
  <si>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</si>
  <si>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</si>
  <si>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</si>
  <si>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</si>
  <si>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</si>
  <si>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</si>
  <si>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</si>
  <si>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</si>
  <si>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</si>
  <si>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</si>
  <si>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</si>
  <si>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</si>
  <si>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</si>
  <si>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</si>
  <si>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</si>
  <si>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</si>
  <si>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</si>
  <si>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</si>
  <si>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</si>
  <si>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</si>
  <si>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</si>
  <si>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</si>
  <si>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</si>
  <si>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</si>
  <si>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</si>
  <si>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</si>
  <si>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</si>
  <si>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</si>
  <si>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</si>
  <si>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</si>
  <si>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</si>
  <si>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</si>
  <si>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</si>
  <si>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</si>
  <si>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</si>
  <si>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</si>
  <si>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</si>
  <si>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</si>
  <si>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</si>
  <si>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</si>
  <si>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</si>
  <si>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</si>
  <si>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</si>
  <si>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</si>
  <si>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</si>
  <si>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</si>
  <si>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</si>
  <si>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</si>
  <si>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</si>
  <si>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</si>
  <si>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</si>
  <si>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</si>
  <si>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</si>
  <si>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</si>
  <si>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</si>
  <si>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</si>
  <si>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</si>
  <si>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</si>
  <si>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</si>
  <si>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</si>
  <si>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</si>
  <si>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</si>
  <si>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</si>
  <si>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</si>
  <si>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</si>
  <si>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</si>
  <si>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</si>
  <si>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</si>
  <si>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</si>
  <si>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</si>
  <si>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</si>
  <si>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</si>
  <si>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</si>
  <si>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</si>
  <si>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</si>
  <si>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</si>
  <si>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</si>
  <si>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</si>
  <si>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</si>
  <si>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</si>
  <si>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</si>
  <si>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</si>
  <si>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</si>
  <si>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</si>
  <si>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</si>
  <si>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</si>
  <si>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</si>
  <si>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</si>
  <si>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</si>
  <si>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</si>
  <si>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</si>
  <si>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</si>
  <si>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</si>
  <si>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</si>
  <si>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</si>
  <si>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</si>
  <si>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</si>
  <si>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</si>
  <si>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</si>
  <si>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</si>
  <si>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</si>
  <si>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</si>
  <si>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</si>
  <si>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</si>
  <si>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</si>
  <si>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</si>
  <si>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</si>
  <si>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</si>
  <si>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</si>
  <si>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</si>
  <si>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</si>
  <si>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</si>
  <si>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</si>
  <si>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</si>
  <si>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</si>
  <si>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</si>
  <si>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</si>
  <si>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</si>
  <si>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</si>
  <si>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</si>
  <si>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</si>
  <si>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</si>
  <si>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</si>
  <si>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</si>
  <si>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</si>
  <si>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</si>
  <si>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</si>
  <si>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</si>
  <si>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</si>
  <si>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</si>
  <si>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</si>
  <si>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</si>
  <si>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</si>
  <si>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</si>
  <si>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</si>
  <si>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</si>
  <si>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</si>
  <si>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</si>
  <si>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</si>
  <si>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</si>
  <si>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</si>
  <si>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</si>
  <si>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</si>
  <si>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</si>
  <si>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</si>
  <si>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</si>
  <si>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</si>
  <si>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</si>
  <si>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</si>
  <si>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</si>
  <si>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</si>
  <si>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</si>
  <si>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</si>
  <si>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</si>
  <si>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</si>
  <si>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</si>
  <si>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</si>
  <si>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</si>
  <si>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</si>
  <si>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</si>
  <si>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</si>
  <si>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</si>
  <si>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</si>
  <si>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</si>
  <si>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</si>
  <si>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</si>
  <si>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</si>
  <si>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</si>
  <si>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</si>
  <si>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</si>
  <si>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</si>
  <si>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</si>
  <si>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</si>
  <si>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</si>
  <si>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</si>
  <si>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</si>
  <si>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</si>
  <si>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</si>
  <si>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</si>
  <si>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</si>
  <si>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</si>
  <si>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</si>
  <si>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</si>
  <si>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</si>
  <si>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</si>
  <si>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</si>
  <si>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</si>
  <si>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</si>
  <si>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</si>
  <si>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</si>
  <si>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</si>
  <si>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</si>
  <si>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</si>
  <si>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</si>
  <si>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</si>
  <si>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</si>
  <si>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</si>
  <si>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</si>
  <si>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</si>
  <si>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</si>
  <si>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</si>
  <si>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</si>
  <si>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</si>
  <si>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</si>
  <si>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</si>
  <si>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</si>
  <si>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</si>
  <si>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</si>
  <si>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</si>
  <si>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</si>
  <si>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</si>
  <si>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</si>
  <si>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</si>
  <si>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</si>
  <si>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</si>
  <si>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</si>
  <si>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</si>
  <si>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</si>
  <si>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</si>
  <si>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</si>
  <si>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</si>
  <si>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</si>
  <si>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</si>
  <si>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</si>
  <si>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</si>
  <si>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</si>
  <si>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</si>
  <si>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</si>
  <si>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</si>
  <si>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</si>
  <si>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</si>
  <si>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</si>
  <si>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</si>
  <si>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</si>
  <si>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</si>
  <si>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</si>
  <si>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</si>
  <si>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</si>
  <si>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</si>
  <si>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</si>
  <si>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</si>
  <si>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</si>
  <si>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</si>
  <si>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</si>
  <si>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</si>
  <si>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</si>
  <si>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</si>
  <si>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</si>
  <si>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</si>
  <si>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</si>
  <si>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</si>
  <si>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</si>
  <si>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</si>
  <si>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</si>
  <si>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</si>
  <si>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</si>
  <si>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</si>
  <si>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</si>
  <si>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</si>
  <si>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</si>
  <si>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</si>
  <si>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</si>
  <si>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</si>
  <si>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</si>
  <si>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</si>
  <si>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</si>
  <si>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</si>
  <si>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</si>
  <si>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</si>
  <si>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</si>
  <si>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</si>
  <si>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</si>
  <si>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</si>
  <si>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</si>
  <si>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</si>
  <si>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</si>
  <si>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</si>
  <si>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</si>
  <si>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</si>
  <si>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</si>
  <si>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</si>
  <si>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</si>
  <si>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</si>
  <si>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</si>
  <si>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</si>
  <si>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</si>
  <si>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</si>
  <si>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</si>
  <si>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</si>
  <si>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</si>
  <si>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</si>
  <si>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</si>
  <si>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</si>
  <si>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</si>
  <si>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</si>
  <si>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</si>
  <si>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</si>
  <si>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</si>
  <si>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</si>
  <si>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</si>
  <si>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</si>
  <si>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</si>
  <si>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</si>
  <si>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</si>
  <si>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</si>
  <si>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</si>
  <si>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</si>
  <si>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</si>
  <si>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</si>
  <si>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</si>
  <si>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</si>
  <si>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</si>
  <si>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</si>
  <si>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</si>
  <si>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</si>
  <si>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</si>
  <si>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</si>
  <si>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</si>
  <si>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</si>
  <si>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</si>
  <si>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</si>
  <si>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</si>
  <si>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</si>
  <si>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</si>
  <si>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</si>
  <si>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</si>
  <si>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</si>
  <si>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</si>
  <si>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</si>
  <si>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</si>
  <si>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</si>
  <si>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</si>
  <si>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</si>
  <si>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</si>
  <si>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</si>
  <si>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</si>
  <si>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</si>
  <si>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</si>
  <si>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</si>
  <si>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</si>
  <si>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</si>
  <si>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</si>
  <si>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</si>
  <si>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</si>
  <si>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</si>
  <si>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</si>
  <si>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</si>
  <si>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</si>
  <si>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</si>
  <si>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</si>
  <si>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</si>
  <si>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</si>
  <si>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</si>
  <si>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</si>
  <si>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</si>
  <si>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</si>
  <si>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</si>
  <si>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</si>
  <si>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</si>
  <si>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</si>
  <si>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</si>
  <si>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</si>
  <si>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</si>
  <si>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</si>
  <si>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</si>
  <si>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</si>
  <si>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</si>
  <si>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</si>
  <si>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</si>
  <si>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</si>
  <si>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</si>
  <si>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</si>
  <si>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</si>
  <si>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</si>
  <si>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</si>
  <si>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</si>
  <si>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</si>
  <si>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</si>
  <si>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</si>
  <si>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</si>
  <si>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</si>
  <si>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</si>
  <si>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</si>
  <si>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</si>
  <si>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</si>
  <si>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</si>
  <si>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</si>
  <si>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</si>
  <si>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</si>
  <si>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</si>
  <si>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</si>
  <si>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</si>
  <si>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</si>
  <si>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</si>
  <si>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</si>
  <si>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</si>
  <si>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</si>
  <si>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</si>
  <si>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</si>
  <si>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</si>
  <si>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</si>
  <si>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</si>
  <si>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</si>
  <si>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</si>
  <si>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</si>
  <si>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</si>
  <si>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</si>
  <si>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</si>
  <si>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</si>
  <si>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</si>
  <si>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</si>
  <si>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</si>
  <si>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</si>
  <si>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</si>
  <si>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</si>
  <si>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</si>
  <si>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</si>
  <si>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</si>
  <si>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</si>
  <si>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</si>
  <si>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</si>
  <si>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</si>
  <si>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</si>
  <si>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</si>
  <si>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</si>
  <si>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</si>
  <si>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</si>
  <si>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</si>
  <si>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</si>
  <si>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</si>
  <si>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</si>
  <si>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</si>
  <si>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</si>
  <si>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</si>
  <si>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</si>
  <si>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</si>
  <si>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</si>
  <si>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</si>
  <si>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</si>
  <si>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</si>
  <si>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</si>
  <si>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</si>
  <si>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</si>
  <si>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</si>
  <si>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</si>
  <si>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</si>
  <si>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</si>
  <si>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</si>
  <si>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</si>
  <si>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</si>
  <si>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</si>
  <si>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</si>
  <si>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</si>
  <si>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</si>
  <si>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</si>
  <si>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</si>
  <si>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</si>
  <si>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</si>
  <si>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</si>
  <si>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</si>
  <si>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</si>
  <si>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</si>
  <si>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</si>
  <si>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</si>
  <si>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</si>
  <si>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</si>
  <si>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</si>
  <si>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</si>
  <si>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</si>
  <si>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</si>
  <si>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</si>
  <si>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</si>
  <si>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</si>
  <si>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</si>
  <si>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</si>
  <si>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</si>
  <si>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</si>
  <si>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</si>
  <si>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</si>
  <si>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</si>
  <si>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</si>
  <si>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</si>
  <si>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</si>
  <si>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</si>
  <si>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</si>
  <si>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</si>
  <si>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</si>
  <si>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</si>
  <si>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</si>
  <si>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</si>
  <si>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</si>
  <si>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</si>
  <si>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</si>
  <si>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</si>
  <si>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</si>
  <si>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</si>
  <si>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</si>
  <si>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</si>
  <si>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</si>
  <si>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</si>
  <si>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</si>
  <si>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</si>
  <si>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</si>
  <si>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</si>
  <si>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</si>
  <si>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</si>
  <si>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</si>
  <si>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</si>
  <si>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</si>
  <si>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</si>
  <si>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</si>
  <si>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</si>
  <si>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</si>
  <si>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</si>
  <si>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</si>
  <si>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</si>
  <si>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</si>
  <si>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</si>
  <si>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</si>
  <si>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</si>
  <si>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</si>
  <si>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</si>
  <si>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</si>
  <si>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</si>
  <si>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</si>
  <si>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</si>
  <si>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</si>
  <si>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</si>
  <si>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</si>
  <si>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</si>
  <si>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</si>
  <si>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</si>
  <si>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</si>
  <si>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</si>
  <si>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</si>
  <si>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</si>
  <si>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</si>
  <si>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</si>
  <si>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</si>
  <si>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</si>
  <si>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</si>
  <si>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</si>
  <si>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</si>
  <si>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</si>
  <si>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</si>
  <si>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</si>
  <si>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</si>
  <si>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</si>
  <si>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</si>
  <si>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</si>
  <si>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</si>
  <si>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</si>
  <si>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</si>
  <si>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</si>
  <si>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</si>
  <si>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</si>
  <si>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</si>
  <si>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</si>
  <si>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</si>
  <si>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</si>
  <si>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</si>
  <si>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</si>
  <si>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</si>
  <si>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</si>
  <si>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</si>
  <si>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</si>
  <si>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</si>
  <si>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</si>
  <si>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</si>
  <si>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</si>
  <si>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</si>
  <si>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</si>
  <si>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</si>
  <si>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</si>
  <si>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</si>
  <si>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</si>
  <si>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</si>
  <si>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</si>
  <si>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</si>
  <si>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</si>
  <si>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</si>
  <si>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</si>
  <si>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</si>
  <si>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</si>
  <si>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</si>
  <si>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</si>
  <si>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</si>
  <si>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</si>
  <si>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</si>
  <si>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</si>
  <si>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</si>
  <si>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</si>
  <si>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</si>
  <si>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</si>
  <si>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</si>
  <si>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</si>
  <si>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</si>
  <si>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</si>
  <si>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</si>
  <si>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</si>
  <si>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</si>
  <si>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</si>
  <si>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</si>
  <si>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</si>
  <si>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</si>
  <si>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</si>
  <si>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</si>
  <si>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</si>
  <si>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</si>
  <si>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</si>
  <si>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</si>
  <si>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</si>
  <si>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</si>
  <si>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</si>
  <si>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</si>
  <si>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</si>
  <si>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</si>
  <si>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</si>
  <si>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</si>
  <si>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</si>
  <si>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</si>
  <si>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</si>
  <si>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</si>
  <si>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</si>
  <si>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</si>
  <si>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</si>
  <si>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</si>
  <si>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</si>
  <si>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</si>
  <si>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</si>
  <si>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</si>
  <si>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</si>
  <si>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</si>
  <si>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</si>
  <si>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</si>
  <si>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</si>
  <si>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</si>
  <si>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</si>
  <si>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</si>
  <si>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</si>
  <si>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</si>
  <si>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</si>
  <si>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</si>
  <si>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</si>
  <si>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</si>
  <si>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</si>
  <si>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</si>
  <si>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</si>
  <si>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</si>
  <si>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</si>
  <si>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</si>
  <si>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</si>
  <si>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</si>
  <si>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</si>
  <si>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</si>
  <si>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</si>
  <si>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</si>
  <si>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</si>
  <si>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</si>
  <si>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</si>
  <si>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</si>
  <si>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</si>
  <si>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</si>
  <si>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</si>
  <si>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</si>
  <si>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</si>
  <si>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</si>
  <si>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</si>
  <si>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</si>
  <si>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</si>
  <si>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</si>
  <si>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</si>
  <si>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</si>
  <si>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</si>
  <si>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</si>
  <si>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</si>
  <si>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</si>
  <si>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</si>
  <si>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</si>
  <si>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</si>
  <si>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</si>
  <si>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</si>
  <si>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</si>
  <si>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</si>
  <si>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</si>
  <si>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</si>
  <si>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</si>
  <si>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</si>
  <si>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</si>
  <si>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</si>
  <si>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</si>
  <si>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</si>
  <si>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</si>
  <si>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</si>
  <si>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</si>
  <si>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</si>
  <si>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</si>
  <si>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</si>
  <si>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</si>
  <si>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</si>
  <si>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</si>
  <si>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</si>
  <si>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</si>
  <si>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</si>
  <si>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</si>
  <si>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</si>
  <si>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</si>
  <si>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</si>
  <si>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</si>
  <si>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</si>
  <si>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</si>
  <si>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</si>
  <si>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</si>
  <si>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</si>
  <si>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</si>
  <si>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</si>
  <si>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</si>
  <si>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</si>
  <si>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</si>
  <si>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</si>
  <si>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</si>
  <si>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</si>
  <si>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</si>
  <si>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</si>
  <si>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</si>
  <si>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</si>
  <si>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</si>
  <si>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</si>
  <si>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</si>
  <si>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</si>
  <si>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</si>
  <si>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</si>
  <si>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</si>
  <si>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</si>
  <si>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</si>
  <si>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</si>
  <si>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</si>
  <si>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</si>
  <si>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</si>
  <si>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</si>
  <si>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</si>
  <si>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</si>
  <si>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</si>
  <si>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</si>
  <si>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</si>
  <si>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</si>
  <si>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</si>
  <si>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</si>
  <si>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</si>
  <si>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</si>
  <si>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</si>
  <si>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</si>
  <si>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</si>
  <si>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</si>
  <si>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</si>
  <si>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</si>
  <si>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</si>
  <si>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</si>
  <si>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</si>
  <si>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</si>
  <si>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</si>
  <si>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</si>
  <si>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</si>
  <si>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</si>
  <si>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</si>
  <si>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</si>
  <si>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</si>
  <si>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</si>
  <si>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</si>
  <si>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</si>
  <si>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</si>
  <si>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</si>
  <si>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</si>
  <si>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</si>
  <si>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</si>
  <si>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</si>
  <si>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</si>
  <si>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</si>
  <si>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</si>
  <si>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</si>
  <si>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</si>
  <si>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</si>
  <si>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</si>
  <si>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</si>
  <si>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</si>
  <si>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</si>
  <si>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</si>
  <si>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</si>
  <si>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</si>
  <si>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</si>
  <si>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</si>
  <si>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</si>
  <si>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</si>
  <si>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</si>
  <si>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</si>
  <si>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</si>
  <si>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</si>
  <si>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</si>
  <si>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</si>
  <si>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</si>
  <si>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</si>
  <si>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</si>
  <si>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</si>
  <si>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</si>
  <si>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</si>
  <si>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</si>
  <si>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</si>
  <si>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</si>
  <si>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</si>
  <si>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</si>
  <si>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</si>
  <si>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</si>
  <si>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</si>
  <si>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</si>
  <si>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</si>
  <si>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</si>
  <si>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</si>
  <si>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</si>
  <si>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</si>
  <si>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</si>
  <si>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</si>
  <si>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</si>
  <si>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</si>
  <si>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</si>
  <si>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</si>
  <si>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</si>
  <si>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</si>
  <si>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</si>
  <si>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</si>
  <si>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</si>
  <si>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</si>
  <si>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</si>
  <si>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</si>
  <si>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</si>
  <si>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</si>
  <si>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</si>
  <si>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</si>
  <si>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</si>
  <si>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</si>
  <si>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</si>
  <si>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</si>
  <si>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</si>
  <si>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</si>
  <si>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</si>
  <si>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</si>
  <si>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</si>
  <si>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</si>
  <si>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</si>
  <si>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</si>
  <si>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</si>
  <si>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</si>
  <si>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</si>
  <si>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</si>
  <si>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</si>
  <si>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</si>
  <si>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</si>
  <si>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</si>
  <si>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</si>
  <si>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</si>
  <si>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</si>
  <si>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</si>
  <si>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</si>
  <si>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</si>
  <si>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</si>
  <si>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</si>
  <si>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</si>
  <si>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</si>
  <si>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</si>
  <si>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</si>
  <si>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</si>
  <si>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</si>
  <si>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</si>
  <si>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</si>
  <si>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</si>
  <si>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</si>
  <si>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</si>
  <si>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</si>
  <si>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</si>
  <si>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</si>
  <si>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</si>
  <si>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</si>
  <si>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</si>
  <si>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</si>
  <si>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</si>
  <si>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</si>
  <si>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</si>
  <si>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</si>
  <si>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</si>
  <si>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</si>
  <si>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</si>
  <si>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</si>
  <si>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</si>
  <si>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</si>
  <si>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</si>
  <si>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</si>
  <si>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</si>
  <si>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</si>
  <si>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</si>
  <si>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</si>
  <si>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</si>
  <si>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</si>
  <si>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</si>
  <si>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</si>
  <si>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</si>
  <si>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</si>
  <si>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</si>
  <si>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</si>
  <si>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</si>
  <si>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</si>
  <si>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</si>
  <si>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</si>
  <si>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</si>
  <si>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</si>
  <si>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</si>
  <si>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</si>
  <si>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</si>
  <si>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</si>
  <si>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</si>
  <si>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</si>
  <si>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</si>
  <si>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</si>
  <si>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</si>
  <si>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</si>
  <si>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</si>
  <si>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</si>
  <si>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</si>
  <si>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</si>
  <si>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</si>
  <si>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</si>
  <si>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</si>
  <si>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</si>
  <si>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</si>
  <si>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</si>
  <si>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</si>
  <si>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</si>
  <si>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</si>
  <si>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</si>
  <si>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</si>
  <si>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</si>
  <si>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</si>
  <si>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</si>
  <si>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</si>
  <si>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</si>
  <si>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</si>
  <si>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</si>
  <si>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</si>
  <si>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</si>
  <si>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</si>
  <si>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</si>
  <si>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</si>
  <si>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</si>
  <si>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</si>
  <si>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</si>
  <si>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</si>
  <si>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</si>
  <si>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</si>
  <si>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</si>
  <si>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</si>
  <si>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</si>
  <si>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</si>
  <si>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</si>
  <si>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</si>
  <si>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</si>
  <si>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</si>
  <si>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</si>
  <si>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</si>
  <si>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</si>
  <si>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</si>
  <si>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</si>
  <si>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</si>
  <si>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</si>
  <si>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</si>
  <si>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</si>
  <si>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</si>
  <si>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</si>
  <si>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</si>
  <si>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</si>
  <si>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</si>
  <si>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</si>
  <si>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</si>
  <si>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</si>
  <si>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</si>
  <si>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</si>
  <si>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</si>
  <si>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</si>
  <si>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</si>
  <si>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</si>
  <si>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</si>
  <si>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</si>
  <si>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</si>
  <si>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</si>
  <si>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</si>
  <si>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</si>
  <si>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</si>
  <si>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</si>
  <si>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</si>
  <si>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</si>
  <si>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</si>
  <si>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</si>
  <si>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</si>
  <si>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</si>
  <si>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</si>
  <si>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</si>
  <si>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</si>
  <si>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</si>
  <si>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</si>
  <si>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</si>
  <si>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</si>
  <si>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</si>
  <si>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</si>
  <si>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</si>
  <si>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</si>
  <si>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</si>
  <si>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</si>
  <si>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</si>
  <si>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</si>
  <si>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</si>
  <si>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</si>
  <si>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</si>
  <si>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</si>
  <si>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</si>
  <si>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</si>
  <si>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</si>
  <si>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</si>
  <si>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</si>
  <si>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</si>
  <si>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</si>
  <si>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</si>
  <si>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</si>
  <si>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</si>
  <si>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</si>
  <si>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</si>
  <si>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</si>
  <si>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</si>
  <si>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</si>
  <si>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</si>
  <si>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</si>
  <si>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</si>
  <si>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</si>
  <si>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</si>
  <si>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</si>
  <si>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</si>
  <si>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</si>
  <si>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</si>
  <si>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</si>
  <si>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</si>
  <si>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</si>
  <si>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</si>
  <si>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</si>
  <si>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</si>
  <si>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</si>
  <si>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</si>
  <si>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</si>
  <si>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</si>
  <si>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</si>
  <si>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</si>
  <si>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</si>
  <si>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</si>
  <si>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</si>
  <si>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</si>
  <si>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</si>
  <si>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</si>
  <si>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</si>
  <si>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</si>
  <si>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</si>
  <si>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</si>
  <si>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</si>
  <si>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</si>
  <si>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</si>
  <si>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</si>
  <si>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</si>
  <si>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</si>
  <si>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</si>
  <si>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</si>
  <si>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</si>
  <si>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</si>
  <si>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</si>
  <si>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</si>
  <si>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</si>
  <si>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</si>
  <si>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</si>
  <si>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</si>
  <si>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</si>
  <si>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</si>
  <si>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</si>
  <si>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</si>
  <si>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</si>
  <si>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</si>
  <si>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</si>
  <si>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</si>
  <si>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</si>
  <si>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</si>
  <si>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</si>
  <si>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</si>
  <si>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</si>
  <si>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</si>
  <si>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</si>
  <si>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</si>
  <si>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</si>
  <si>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</si>
  <si>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</si>
  <si>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</si>
  <si>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</si>
  <si>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</si>
  <si>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</si>
  <si>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</si>
  <si>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</si>
  <si>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</si>
  <si>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</si>
  <si>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</si>
  <si>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</si>
  <si>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</si>
  <si>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</si>
  <si>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</si>
  <si>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</si>
  <si>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</si>
  <si>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</si>
  <si>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</si>
  <si>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</si>
  <si>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</si>
  <si>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</si>
  <si>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</si>
  <si>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</si>
  <si>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</si>
  <si>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</si>
  <si>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</si>
  <si>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</si>
  <si>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</si>
  <si>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</si>
  <si>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</si>
  <si>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</si>
  <si>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</si>
  <si>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</si>
  <si>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</si>
  <si>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</si>
  <si>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</si>
  <si>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</si>
  <si>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</si>
  <si>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</si>
  <si>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</si>
  <si>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</si>
  <si>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</si>
  <si>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</si>
  <si>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</si>
  <si>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</si>
  <si>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</si>
  <si>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</si>
  <si>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</si>
  <si>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</si>
  <si>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</si>
  <si>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</si>
  <si>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</si>
  <si>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</si>
  <si>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</si>
  <si>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</si>
  <si>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</si>
  <si>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</si>
  <si>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</si>
  <si>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</si>
  <si>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</si>
  <si>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</si>
  <si>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</si>
  <si>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</si>
  <si>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</si>
  <si>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</si>
  <si>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</si>
  <si>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</si>
  <si>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</si>
  <si>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</si>
  <si>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</si>
  <si>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</si>
  <si>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</si>
  <si>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</si>
  <si>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</si>
  <si>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</si>
  <si>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</si>
  <si>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</si>
  <si>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</si>
  <si>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</si>
  <si>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</si>
  <si>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</si>
  <si>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</si>
  <si>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</si>
  <si>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</si>
  <si>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</si>
  <si>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</si>
  <si>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</si>
  <si>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</si>
  <si>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</si>
  <si>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</si>
  <si>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</si>
  <si>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</si>
  <si>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</si>
  <si>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</si>
  <si>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</si>
  <si>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</si>
  <si>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</si>
  <si>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</si>
  <si>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</si>
  <si>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</si>
  <si>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</si>
  <si>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</si>
  <si>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</si>
  <si>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</si>
  <si>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</si>
  <si>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</si>
  <si>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</si>
  <si>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</si>
  <si>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</si>
  <si>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</si>
  <si>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</si>
  <si>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</si>
  <si>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</si>
  <si>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</si>
  <si>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</si>
  <si>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</si>
  <si>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</si>
  <si>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</si>
  <si>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</si>
  <si>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</si>
  <si>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</si>
  <si>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</si>
  <si>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</si>
  <si>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</si>
  <si>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</si>
  <si>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</si>
  <si>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</si>
  <si>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</si>
  <si>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</si>
  <si>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</si>
  <si>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</si>
  <si>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</si>
  <si>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</si>
  <si>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</si>
  <si>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</si>
  <si>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</si>
  <si>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</si>
  <si>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</si>
  <si>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</si>
  <si>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</si>
  <si>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</si>
  <si>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</si>
  <si>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</si>
  <si>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</si>
  <si>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</si>
  <si>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</si>
  <si>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</si>
  <si>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</si>
  <si>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</si>
  <si>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</si>
  <si>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</si>
  <si>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</si>
  <si>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</si>
  <si>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</si>
  <si>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</si>
  <si>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</si>
  <si>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</si>
  <si>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</si>
  <si>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</si>
  <si>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</si>
  <si>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</si>
  <si>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</si>
  <si>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</si>
  <si>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</si>
  <si>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</si>
  <si>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</si>
  <si>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</si>
  <si>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</si>
  <si>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</si>
  <si>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</si>
  <si>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</si>
  <si>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</si>
  <si>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</si>
  <si>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</si>
  <si>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</si>
  <si>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</si>
  <si>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</si>
  <si>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</si>
  <si>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</si>
  <si>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</si>
  <si>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</si>
  <si>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</si>
  <si>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</si>
  <si>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</si>
  <si>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</si>
  <si>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</si>
  <si>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</si>
  <si>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</si>
  <si>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</si>
  <si>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</si>
  <si>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</si>
  <si>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</si>
  <si>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</si>
  <si>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</si>
  <si>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</si>
  <si>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</si>
  <si>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</si>
  <si>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</si>
  <si>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</si>
  <si>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</si>
  <si>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</si>
  <si>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</si>
  <si>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</si>
  <si>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</si>
  <si>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</si>
  <si>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</si>
  <si>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</si>
  <si>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</si>
  <si>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</si>
  <si>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</si>
  <si>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</si>
  <si>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</si>
  <si>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</si>
  <si>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</si>
  <si>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</si>
  <si>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</si>
  <si>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</si>
  <si>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</si>
  <si>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</si>
  <si>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</si>
  <si>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</si>
  <si>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</si>
  <si>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</si>
  <si>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</si>
  <si>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</si>
  <si>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</si>
  <si>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</si>
  <si>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</si>
  <si>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</si>
  <si>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</si>
  <si>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</si>
  <si>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</si>
  <si>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</si>
  <si>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</si>
  <si>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</si>
  <si>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</si>
  <si>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</si>
  <si>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</si>
  <si>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</si>
  <si>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</si>
  <si>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</si>
  <si>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</si>
  <si>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</si>
  <si>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</si>
  <si>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</si>
  <si>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</si>
  <si>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</si>
  <si>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</si>
  <si>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</si>
  <si>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</si>
  <si>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</si>
  <si>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</si>
  <si>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</si>
  <si>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</si>
  <si>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</si>
  <si>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</si>
  <si>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</si>
  <si>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</si>
  <si>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</si>
  <si>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</si>
  <si>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</si>
  <si>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</si>
  <si>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</si>
  <si>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</si>
  <si>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</si>
  <si>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</si>
  <si>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</si>
  <si>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</si>
  <si>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</si>
  <si>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</si>
  <si>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</si>
  <si>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</si>
  <si>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</si>
  <si>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</si>
  <si>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</si>
  <si>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</si>
  <si>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</si>
  <si>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</si>
  <si>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</si>
  <si>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</si>
  <si>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</si>
  <si>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</si>
  <si>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</si>
  <si>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</si>
  <si>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</si>
  <si>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</si>
  <si>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</si>
  <si>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</si>
  <si>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</si>
  <si>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</si>
  <si>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</si>
  <si>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</si>
  <si>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</si>
  <si>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</si>
  <si>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</si>
  <si>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</si>
  <si>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</si>
  <si>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</si>
  <si>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</si>
  <si>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</si>
  <si>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</si>
  <si>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</si>
  <si>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</si>
  <si>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</si>
  <si>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</si>
  <si>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</si>
  <si>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</si>
  <si>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</si>
  <si>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</si>
  <si>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</si>
  <si>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</si>
  <si>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</si>
  <si>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</si>
  <si>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</si>
  <si>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</si>
  <si>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</si>
  <si>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</si>
  <si>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</si>
  <si>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</si>
  <si>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</si>
  <si>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</si>
  <si>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</si>
  <si>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</si>
  <si>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</si>
  <si>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</si>
  <si>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</si>
  <si>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</si>
  <si>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</si>
  <si>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</si>
  <si>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</si>
  <si>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</si>
  <si>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</si>
  <si>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</si>
  <si>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</si>
  <si>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</si>
  <si>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</si>
  <si>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</si>
  <si>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</si>
  <si>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</si>
  <si>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</si>
  <si>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</si>
  <si>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</si>
  <si>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</si>
  <si>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</si>
  <si>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</si>
  <si>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</si>
  <si>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</si>
  <si>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</si>
  <si>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</si>
  <si>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</si>
  <si>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</si>
  <si>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</si>
  <si>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</si>
  <si>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</si>
  <si>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</si>
  <si>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</si>
  <si>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</si>
  <si>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</si>
  <si>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</si>
  <si>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</si>
  <si>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</si>
  <si>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</si>
  <si>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</si>
  <si>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</si>
  <si>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</si>
  <si>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</si>
  <si>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</si>
  <si>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</si>
  <si>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</si>
  <si>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</si>
  <si>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</si>
  <si>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</si>
  <si>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</si>
  <si>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</si>
  <si>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</si>
  <si>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</si>
  <si>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</si>
  <si>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</si>
  <si>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</si>
  <si>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</si>
  <si>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</si>
  <si>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</si>
  <si>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</si>
  <si>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</si>
  <si>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</si>
  <si>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</si>
  <si>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</si>
  <si>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</si>
  <si>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</si>
  <si>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</si>
  <si>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</si>
  <si>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</si>
  <si>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</si>
  <si>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</si>
  <si>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</si>
  <si>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</si>
  <si>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</si>
  <si>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</si>
  <si>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</si>
  <si>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</si>
  <si>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</si>
  <si>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</si>
  <si>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</si>
  <si>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</si>
  <si>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</si>
  <si>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</si>
  <si>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</si>
  <si>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</si>
  <si>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</si>
  <si>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</si>
  <si>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</si>
  <si>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</si>
  <si>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</si>
  <si>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</si>
  <si>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</si>
  <si>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</si>
  <si>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</si>
  <si>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</si>
  <si>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</si>
  <si>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</si>
  <si>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</si>
  <si>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</si>
  <si>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</si>
  <si>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</si>
  <si>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</si>
  <si>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</si>
  <si>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</si>
  <si>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</si>
  <si>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</si>
  <si>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</si>
  <si>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</si>
  <si>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</si>
  <si>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</si>
  <si>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</si>
  <si>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</si>
  <si>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</si>
  <si>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</si>
  <si>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</si>
  <si>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</si>
  <si>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</si>
  <si>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</si>
  <si>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</si>
  <si>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</si>
  <si>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</si>
  <si>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</si>
  <si>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</si>
  <si>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</si>
  <si>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</si>
  <si>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</si>
  <si>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</si>
  <si>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</si>
  <si>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</si>
  <si>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</si>
  <si>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</si>
  <si>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</si>
  <si>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</si>
  <si>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</si>
  <si>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</si>
  <si>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</si>
  <si>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</si>
  <si>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</si>
  <si>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</si>
  <si>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</si>
  <si>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</si>
  <si>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</si>
  <si>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</si>
  <si>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</si>
  <si>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</si>
  <si>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</si>
  <si>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</si>
  <si>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</si>
  <si>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</si>
  <si>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</si>
  <si>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</si>
  <si>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</si>
  <si>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</si>
  <si>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</si>
  <si>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</si>
  <si>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</si>
  <si>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</si>
  <si>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</si>
  <si>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</si>
  <si>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</si>
  <si>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</si>
  <si>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</si>
  <si>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</si>
  <si>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</si>
  <si>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</si>
  <si>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</si>
  <si>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</si>
  <si>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</si>
  <si>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</si>
  <si>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</si>
  <si>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</si>
  <si>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</si>
  <si>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</si>
  <si>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</si>
  <si>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</si>
  <si>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</si>
  <si>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</si>
  <si>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</si>
  <si>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</si>
  <si>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</si>
  <si>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</si>
  <si>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</si>
  <si>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</si>
  <si>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</si>
  <si>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</si>
  <si>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</si>
  <si>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</si>
  <si>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</si>
  <si>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</si>
  <si>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</si>
  <si>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</si>
  <si>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</si>
  <si>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</si>
  <si>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</si>
  <si>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</si>
  <si>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</si>
  <si>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</si>
  <si>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</si>
  <si>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</si>
  <si>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</si>
  <si>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</si>
  <si>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</si>
  <si>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</si>
  <si>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</si>
  <si>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</si>
  <si>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</si>
  <si>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</si>
  <si>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</si>
  <si>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</si>
  <si>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</si>
  <si>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</si>
  <si>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</si>
  <si>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</si>
  <si>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</si>
  <si>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</si>
  <si>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</si>
  <si>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</si>
  <si>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</si>
  <si>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</si>
  <si>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</si>
  <si>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</si>
  <si>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</si>
  <si>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</si>
  <si>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</si>
  <si>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</si>
  <si>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</si>
  <si>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</si>
  <si>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</si>
  <si>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</si>
  <si>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</si>
  <si>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</si>
  <si>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</si>
  <si>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</si>
  <si>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</si>
  <si>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</si>
  <si>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</si>
  <si>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</si>
  <si>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</si>
  <si>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</si>
  <si>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</si>
  <si>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</si>
  <si>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</si>
  <si>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</si>
  <si>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</si>
  <si>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</si>
  <si>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</si>
  <si>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</si>
  <si>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</si>
  <si>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</si>
  <si>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</si>
  <si>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</si>
  <si>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</si>
  <si>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</si>
  <si>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</si>
  <si>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</si>
  <si>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</si>
  <si>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</si>
  <si>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</si>
  <si>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</si>
  <si>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</si>
  <si>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</si>
  <si>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</si>
  <si>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</si>
  <si>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</si>
  <si>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</si>
  <si>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</si>
  <si>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</si>
  <si>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</si>
  <si>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</si>
  <si>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</si>
  <si>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</si>
  <si>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</si>
  <si>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</si>
  <si>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</si>
  <si>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</si>
  <si>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</si>
  <si>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</si>
  <si>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</si>
  <si>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</si>
  <si>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</si>
  <si>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</si>
  <si>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</si>
  <si>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</si>
  <si>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</si>
  <si>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</si>
  <si>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</si>
  <si>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</si>
  <si>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</si>
  <si>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</si>
  <si>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</si>
  <si>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</si>
  <si>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</si>
  <si>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</si>
  <si>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</si>
  <si>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</si>
  <si>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</si>
  <si>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</si>
  <si>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</si>
  <si>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</si>
  <si>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</si>
  <si>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</si>
  <si>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</si>
  <si>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</si>
  <si>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</si>
  <si>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</si>
  <si>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</si>
  <si>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</si>
  <si>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</si>
  <si>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</si>
  <si>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</si>
  <si>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</si>
  <si>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</si>
  <si>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</si>
  <si>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</si>
  <si>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</si>
  <si>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</si>
  <si>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</si>
  <si>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</si>
  <si>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</si>
  <si>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</si>
  <si>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</si>
  <si>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</si>
  <si>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</si>
  <si>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</si>
  <si>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</si>
  <si>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</si>
  <si>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</si>
  <si>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</si>
  <si>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</si>
  <si>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</si>
  <si>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</si>
  <si>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</si>
  <si>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</si>
  <si>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</si>
  <si>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</si>
  <si>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</si>
  <si>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</si>
  <si>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</si>
  <si>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</si>
  <si>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</si>
  <si>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</si>
  <si>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</si>
  <si>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</si>
  <si>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</si>
  <si>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</si>
  <si>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</si>
  <si>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</si>
  <si>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</si>
  <si>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</si>
  <si>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</si>
  <si>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</si>
  <si>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</si>
  <si>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</si>
  <si>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</si>
  <si>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</si>
  <si>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</si>
  <si>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</si>
  <si>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</si>
  <si>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</si>
  <si>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</si>
  <si>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</si>
  <si>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</si>
  <si>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</si>
  <si>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</si>
  <si>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</si>
  <si>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</si>
  <si>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</si>
  <si>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</si>
  <si>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</si>
  <si>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</si>
  <si>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</si>
  <si>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</si>
  <si>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</si>
  <si>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</si>
  <si>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</si>
  <si>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</si>
  <si>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</si>
  <si>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</si>
  <si>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</si>
  <si>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</si>
  <si>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</si>
  <si>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</si>
  <si>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</si>
  <si>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</si>
  <si>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</si>
  <si>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</si>
  <si>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</si>
  <si>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</si>
  <si>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</si>
  <si>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</si>
  <si>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</si>
  <si>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</si>
  <si>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</si>
  <si>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</si>
  <si>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</si>
  <si>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</si>
  <si>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</si>
  <si>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</si>
  <si>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</si>
  <si>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</si>
  <si>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</si>
  <si>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</si>
  <si>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</si>
  <si>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</si>
  <si>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</si>
  <si>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</si>
  <si>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</si>
  <si>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</si>
  <si>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</si>
  <si>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</si>
  <si>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</si>
  <si>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</si>
  <si>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</si>
  <si>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</si>
  <si>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</si>
  <si>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</si>
  <si>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</si>
  <si>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</si>
  <si>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</si>
  <si>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</si>
  <si>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</si>
  <si>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</si>
  <si>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</si>
  <si>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</si>
  <si>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</si>
  <si>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</si>
  <si>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</si>
  <si>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</si>
  <si>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</si>
  <si>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</si>
  <si>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</si>
  <si>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</si>
  <si>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</si>
  <si>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</si>
  <si>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</si>
  <si>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</si>
  <si>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</si>
  <si>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</si>
  <si>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</si>
  <si>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</si>
  <si>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</si>
  <si>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</si>
  <si>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</si>
  <si>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</si>
  <si>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</si>
  <si>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</si>
  <si>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</si>
  <si>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</si>
  <si>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</si>
  <si>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</si>
  <si>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</si>
  <si>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</si>
  <si>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</si>
  <si>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</si>
  <si>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</si>
  <si>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</si>
  <si>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</si>
  <si>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</si>
  <si>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</si>
  <si>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</si>
  <si>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</si>
  <si>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</si>
  <si>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</si>
  <si>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</si>
  <si>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</si>
  <si>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</si>
  <si>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</si>
  <si>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</si>
  <si>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</si>
  <si>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</si>
  <si>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</si>
  <si>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</si>
  <si>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</si>
  <si>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</si>
  <si>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</si>
  <si>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</si>
  <si>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</si>
  <si>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</si>
  <si>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</si>
  <si>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</si>
  <si>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</si>
  <si>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</si>
  <si>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</si>
  <si>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</si>
  <si>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</si>
  <si>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</si>
  <si>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</si>
  <si>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</si>
  <si>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</si>
  <si>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</si>
  <si>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</si>
  <si>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</si>
  <si>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</si>
  <si>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</si>
  <si>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</si>
  <si>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</si>
  <si>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</si>
  <si>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</si>
  <si>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</si>
  <si>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</si>
  <si>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</si>
  <si>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</si>
  <si>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</si>
  <si>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</si>
  <si>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</si>
  <si>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</si>
  <si>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</si>
  <si>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</si>
  <si>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</si>
  <si>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</si>
  <si>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</si>
  <si>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</si>
  <si>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</si>
  <si>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</si>
  <si>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</si>
  <si>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</si>
  <si>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</si>
  <si>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</si>
  <si>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</si>
  <si>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</si>
  <si>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</si>
  <si>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</si>
  <si>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</si>
  <si>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</si>
  <si>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</si>
  <si>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</si>
  <si>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</si>
  <si>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</si>
  <si>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</si>
  <si>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</si>
  <si>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</si>
  <si>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</si>
  <si>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</si>
  <si>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</si>
  <si>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</si>
  <si>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</si>
  <si>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</si>
  <si>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</si>
  <si>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</si>
  <si>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</si>
  <si>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</si>
  <si>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</si>
  <si>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</si>
  <si>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</si>
  <si>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</si>
  <si>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</si>
  <si>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</si>
  <si>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</si>
  <si>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</si>
  <si>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</si>
  <si>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</si>
  <si>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</si>
  <si>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</si>
  <si>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</si>
  <si>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</si>
  <si>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</si>
  <si>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</si>
  <si>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</si>
  <si>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</si>
  <si>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</si>
  <si>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</si>
  <si>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</si>
  <si>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</si>
  <si>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</si>
  <si>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</si>
  <si>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</si>
  <si>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</si>
  <si>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</si>
  <si>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</si>
  <si>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</si>
  <si>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</si>
  <si>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</si>
  <si>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</si>
  <si>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</si>
  <si>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</si>
  <si>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</si>
  <si>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</si>
  <si>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</si>
  <si>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</si>
  <si>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</si>
  <si>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</si>
  <si>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</si>
  <si>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</si>
  <si>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</si>
  <si>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</si>
  <si>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</si>
  <si>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</si>
  <si>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</si>
  <si>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</si>
  <si>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</si>
  <si>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</si>
  <si>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</si>
  <si>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</si>
  <si>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</si>
  <si>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</si>
  <si>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</si>
  <si>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</si>
  <si>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</si>
  <si>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</si>
  <si>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</si>
  <si>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</si>
  <si>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</si>
  <si>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</si>
  <si>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</si>
  <si>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</si>
  <si>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</si>
  <si>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</si>
  <si>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</si>
  <si>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</si>
  <si>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</si>
  <si>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</si>
  <si>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</si>
  <si>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</si>
  <si>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</si>
  <si>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</si>
  <si>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</si>
  <si>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</si>
  <si>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</si>
  <si>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</si>
  <si>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</si>
  <si>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</si>
  <si>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</si>
  <si>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</si>
  <si>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</si>
  <si>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</si>
  <si>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</si>
  <si>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</si>
  <si>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</si>
  <si>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</si>
  <si>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</si>
  <si>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</si>
  <si>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</si>
  <si>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</si>
  <si>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</si>
  <si>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</si>
  <si>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</si>
  <si>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</si>
  <si>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</si>
  <si>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</si>
  <si>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</si>
  <si>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</si>
  <si>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</si>
  <si>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</si>
  <si>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</si>
  <si>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</si>
  <si>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</si>
  <si>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</si>
  <si>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</si>
  <si>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</si>
  <si>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</si>
  <si>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</si>
  <si>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</si>
  <si>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</si>
  <si>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</si>
  <si>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</si>
  <si>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</si>
  <si>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</si>
  <si>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</si>
  <si>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</si>
  <si>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</si>
  <si>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</si>
  <si>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</si>
  <si>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</si>
  <si>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</si>
  <si>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</si>
  <si>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</si>
  <si>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</si>
  <si>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</si>
  <si>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</si>
  <si>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</si>
  <si>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</si>
  <si>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</si>
  <si>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</si>
  <si>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</si>
  <si>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</si>
  <si>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</si>
  <si>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</si>
  <si>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</si>
  <si>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</si>
  <si>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</si>
  <si>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</si>
  <si>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</si>
  <si>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</si>
  <si>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</si>
  <si>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</si>
  <si>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</si>
  <si>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</si>
  <si>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</si>
  <si>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</si>
  <si>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</si>
  <si>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</si>
  <si>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</si>
  <si>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</si>
  <si>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</si>
  <si>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</si>
  <si>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</si>
  <si>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</si>
  <si>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</si>
  <si>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</si>
  <si>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</si>
  <si>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</si>
  <si>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</si>
  <si>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</si>
  <si>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</si>
  <si>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</si>
  <si>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</si>
  <si>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</si>
  <si>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</si>
  <si>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</si>
  <si>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</si>
  <si>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</si>
  <si>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</si>
  <si>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</si>
  <si>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</si>
  <si>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</si>
  <si>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</si>
  <si>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</si>
  <si>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</si>
  <si>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</si>
  <si>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</si>
  <si>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</si>
  <si>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</si>
  <si>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</si>
  <si>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</si>
  <si>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</si>
  <si>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</si>
  <si>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</si>
  <si>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</si>
  <si>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</si>
  <si>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</si>
  <si>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</si>
  <si>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</si>
  <si>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</si>
  <si>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</si>
  <si>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</si>
  <si>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</si>
  <si>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</si>
  <si>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</si>
  <si>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</si>
  <si>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</si>
  <si>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</si>
  <si>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</si>
  <si>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</si>
  <si>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</si>
  <si>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</si>
  <si>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</si>
  <si>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</si>
  <si>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</si>
  <si>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</si>
  <si>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</si>
  <si>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</si>
  <si>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</si>
  <si>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</si>
  <si>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</si>
  <si>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</si>
  <si>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</si>
  <si>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</si>
  <si>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</si>
  <si>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</si>
  <si>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</si>
  <si>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</si>
  <si>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</si>
  <si>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</si>
  <si>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</si>
  <si>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</si>
  <si>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</si>
  <si>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</si>
  <si>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</si>
  <si>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</si>
  <si>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</si>
  <si>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</si>
  <si>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</si>
  <si>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</si>
  <si>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</si>
  <si>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</si>
  <si>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</si>
  <si>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</si>
  <si>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</si>
  <si>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</si>
  <si>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</si>
  <si>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</si>
  <si>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</si>
  <si>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</si>
  <si>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</si>
  <si>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</si>
  <si>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</si>
  <si>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</si>
  <si>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</si>
  <si>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</si>
  <si>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</si>
  <si>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</si>
  <si>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</si>
  <si>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</si>
  <si>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</si>
  <si>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</si>
  <si>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</si>
  <si>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</si>
  <si>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</si>
  <si>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</si>
  <si>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</si>
  <si>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</si>
  <si>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</si>
  <si>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</si>
  <si>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</si>
  <si>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</si>
  <si>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</si>
  <si>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</si>
  <si>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</si>
  <si>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</si>
  <si>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</si>
  <si>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</si>
  <si>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</si>
  <si>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</si>
  <si>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</si>
  <si>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</si>
  <si>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</si>
  <si>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</si>
  <si>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</si>
  <si>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</si>
  <si>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</si>
  <si>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</si>
  <si>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</si>
  <si>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</si>
  <si>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</si>
  <si>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</si>
  <si>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</si>
  <si>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</si>
  <si>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</si>
  <si>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</si>
  <si>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</si>
  <si>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</si>
  <si>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</si>
  <si>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</si>
  <si>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</si>
  <si>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</si>
  <si>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</si>
  <si>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</si>
  <si>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</si>
  <si>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</si>
  <si>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</si>
  <si>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</si>
  <si>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</si>
  <si>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</si>
  <si>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</si>
  <si>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</si>
  <si>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</si>
  <si>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</si>
  <si>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</si>
  <si>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</si>
  <si>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</si>
  <si>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</si>
  <si>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</si>
  <si>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</si>
  <si>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</si>
  <si>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</si>
  <si>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</si>
  <si>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</si>
  <si>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</si>
  <si>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</si>
  <si>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</si>
  <si>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</si>
  <si>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</si>
  <si>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</si>
  <si>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</si>
  <si>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</si>
  <si>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</si>
  <si>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</si>
  <si>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</si>
  <si>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</si>
  <si>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</si>
  <si>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</si>
  <si>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</si>
  <si>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</si>
  <si>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</si>
  <si>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</si>
  <si>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</si>
  <si>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</si>
  <si>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</si>
  <si>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</si>
  <si>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</si>
  <si>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</si>
  <si>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</si>
  <si>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</si>
  <si>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</si>
  <si>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</si>
  <si>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</si>
  <si>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</si>
  <si>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</si>
  <si>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</si>
  <si>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</si>
  <si>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</si>
  <si>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</si>
  <si>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</si>
  <si>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</si>
  <si>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</si>
  <si>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</si>
  <si>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</si>
  <si>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</si>
  <si>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</si>
  <si>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</si>
  <si>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</si>
  <si>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</si>
  <si>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</si>
  <si>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</si>
  <si>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</si>
  <si>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</si>
  <si>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</si>
  <si>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</si>
  <si>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</si>
  <si>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</si>
  <si>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</si>
  <si>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</si>
  <si>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</si>
  <si>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</si>
  <si>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</si>
  <si>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</si>
  <si>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</si>
  <si>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</si>
  <si>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</si>
  <si>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</si>
  <si>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</si>
  <si>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</si>
  <si>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</si>
  <si>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</si>
  <si>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</si>
  <si>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</si>
  <si>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</si>
  <si>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</si>
  <si>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</si>
  <si>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</si>
  <si>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</si>
  <si>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</si>
  <si>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</si>
  <si>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</si>
  <si>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</si>
  <si>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</si>
  <si>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</si>
  <si>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</si>
  <si>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</si>
  <si>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</si>
  <si>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</si>
  <si>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</si>
  <si>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</si>
  <si>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</si>
  <si>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</si>
  <si>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</si>
  <si>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</si>
  <si>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</si>
  <si>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</si>
  <si>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</si>
  <si>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</si>
  <si>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</si>
  <si>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</si>
  <si>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</si>
  <si>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</si>
  <si>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</si>
  <si>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</si>
  <si>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</si>
  <si>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</si>
  <si>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</si>
  <si>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</si>
  <si>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</si>
  <si>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</si>
  <si>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</si>
  <si>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</si>
  <si>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</si>
  <si>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</si>
  <si>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</si>
  <si>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</si>
  <si>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</si>
  <si>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</si>
  <si>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</si>
  <si>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</si>
  <si>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</si>
  <si>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</si>
  <si>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</si>
  <si>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</si>
  <si>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</si>
  <si>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</si>
  <si>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</si>
  <si>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</si>
  <si>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</si>
  <si>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</si>
  <si>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</si>
  <si>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</si>
  <si>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</si>
  <si>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</si>
  <si>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</si>
  <si>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</si>
  <si>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</si>
  <si>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</si>
  <si>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</si>
  <si>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</si>
  <si>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</si>
  <si>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</si>
  <si>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</si>
  <si>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</si>
  <si>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</si>
  <si>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</si>
  <si>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</si>
  <si>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</si>
  <si>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</si>
  <si>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</si>
  <si>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</si>
  <si>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</si>
  <si>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</si>
  <si>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</si>
  <si>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</si>
  <si>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</si>
  <si>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</si>
  <si>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</si>
  <si>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</si>
  <si>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</si>
  <si>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</si>
  <si>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</si>
  <si>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</si>
  <si>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</si>
  <si>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</si>
  <si>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</si>
  <si>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</si>
  <si>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</si>
  <si>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</si>
  <si>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</si>
  <si>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</si>
  <si>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</si>
  <si>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</si>
  <si>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</si>
  <si>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</si>
  <si>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</si>
  <si>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</si>
  <si>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</si>
  <si>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</si>
  <si>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</si>
  <si>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</si>
  <si>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</si>
  <si>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</si>
  <si>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</si>
  <si>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</si>
  <si>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</si>
  <si>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</si>
  <si>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</si>
  <si>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</si>
  <si>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</si>
  <si>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</si>
  <si>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</si>
  <si>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</si>
  <si>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</si>
  <si>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</si>
  <si>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</si>
  <si>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</si>
  <si>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</si>
  <si>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</si>
  <si>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</si>
  <si>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</si>
  <si>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</si>
  <si>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</si>
  <si>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</si>
  <si>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</si>
  <si>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</si>
  <si>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</si>
  <si>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</si>
  <si>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</si>
  <si>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</si>
  <si>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</si>
  <si>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</si>
  <si>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</si>
  <si>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</si>
  <si>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</si>
  <si>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</si>
  <si>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</si>
  <si>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</si>
  <si>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</si>
  <si>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</si>
  <si>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</si>
  <si>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</si>
  <si>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</si>
  <si>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</si>
  <si>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</si>
  <si>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</si>
  <si>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</si>
  <si>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</si>
  <si>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</si>
  <si>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</si>
  <si>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</si>
  <si>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</si>
  <si>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</si>
  <si>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</si>
  <si>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</si>
  <si>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</si>
  <si>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</si>
  <si>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</si>
  <si>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</si>
  <si>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</si>
  <si>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</si>
  <si>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</si>
  <si>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</si>
  <si>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</si>
  <si>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</si>
  <si>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</si>
  <si>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</si>
  <si>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</si>
  <si>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</si>
  <si>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</si>
  <si>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</si>
  <si>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</si>
  <si>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</si>
  <si>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</si>
  <si>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</si>
  <si>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</si>
  <si>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</si>
  <si>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</si>
  <si>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</si>
  <si>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</si>
  <si>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</si>
  <si>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</si>
  <si>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</si>
  <si>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</si>
  <si>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</si>
  <si>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</si>
  <si>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</si>
  <si>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</si>
  <si>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</si>
  <si>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</si>
  <si>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</si>
  <si>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</si>
  <si>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</si>
  <si>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</si>
  <si>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</si>
  <si>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</si>
  <si>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</si>
  <si>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</si>
  <si>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</si>
  <si>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</si>
  <si>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</si>
  <si>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</si>
  <si>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</si>
  <si>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</si>
  <si>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</si>
  <si>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</si>
  <si>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</si>
  <si>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</si>
  <si>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</si>
  <si>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</si>
  <si>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</si>
  <si>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</si>
  <si>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</si>
  <si>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</si>
  <si>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</si>
  <si>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</si>
  <si>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</si>
  <si>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</si>
  <si>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</si>
  <si>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</si>
  <si>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</si>
  <si>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</si>
  <si>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</si>
  <si>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</si>
  <si>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</si>
  <si>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</si>
  <si>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</si>
  <si>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</si>
  <si>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</si>
  <si>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</si>
  <si>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</si>
  <si>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</si>
  <si>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</si>
  <si>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</si>
  <si>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</si>
  <si>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</si>
  <si>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</si>
  <si>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</si>
  <si>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</si>
  <si>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</si>
  <si>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</si>
  <si>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</si>
  <si>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</si>
  <si>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</si>
  <si>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</si>
  <si>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</si>
  <si>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</si>
  <si>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</si>
  <si>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</si>
  <si>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</si>
  <si>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</si>
  <si>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</si>
  <si>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</si>
  <si>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</si>
  <si>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</si>
  <si>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</si>
  <si>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</si>
  <si>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</si>
  <si>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</si>
  <si>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</si>
  <si>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</si>
  <si>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</si>
  <si>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</si>
  <si>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</si>
  <si>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</si>
  <si>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</si>
  <si>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</si>
  <si>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</si>
  <si>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</si>
  <si>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</si>
  <si>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</si>
  <si>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</si>
  <si>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</si>
  <si>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</si>
  <si>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</si>
  <si>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</si>
  <si>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</si>
  <si>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</si>
  <si>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</si>
  <si>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</si>
  <si>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</si>
  <si>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</si>
  <si>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</si>
  <si>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</si>
  <si>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</si>
  <si>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</si>
  <si>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</si>
  <si>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</si>
  <si>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</si>
  <si>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</si>
  <si>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</si>
  <si>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</si>
  <si>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</si>
  <si>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</si>
  <si>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</si>
  <si>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</si>
  <si>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</si>
  <si>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</si>
  <si>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</si>
  <si>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</si>
  <si>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</si>
  <si>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</si>
  <si>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</si>
  <si>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</si>
  <si>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</si>
  <si>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</si>
  <si>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</si>
  <si>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</si>
  <si>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</si>
  <si>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</si>
  <si>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</si>
  <si>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</si>
  <si>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</si>
  <si>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</si>
  <si>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</si>
  <si>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</si>
  <si>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</si>
  <si>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</si>
  <si>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</si>
  <si>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</si>
  <si>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</si>
  <si>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</si>
  <si>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</si>
  <si>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</si>
  <si>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</si>
  <si>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</si>
  <si>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</si>
  <si>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</si>
  <si>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</si>
  <si>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</si>
  <si>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</si>
  <si>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</si>
  <si>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</si>
  <si>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</si>
  <si>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</si>
  <si>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</si>
  <si>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</si>
  <si>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</si>
  <si>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</si>
  <si>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</si>
  <si>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</si>
  <si>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</si>
  <si>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</si>
  <si>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</si>
  <si>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</si>
  <si>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</si>
  <si>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</si>
  <si>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</si>
  <si>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</si>
  <si>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</si>
  <si>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</si>
  <si>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</si>
  <si>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</si>
  <si>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</si>
  <si>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</si>
  <si>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</si>
  <si>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</si>
  <si>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</si>
  <si>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</si>
  <si>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</si>
  <si>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</si>
  <si>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</si>
  <si>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</si>
  <si>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</si>
  <si>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</si>
  <si>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</si>
  <si>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</si>
  <si>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</si>
  <si>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</si>
  <si>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</si>
  <si>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</si>
  <si>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</si>
  <si>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</si>
  <si>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</si>
  <si>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</si>
  <si>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</si>
  <si>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</si>
  <si>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</si>
  <si>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</si>
  <si>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</si>
  <si>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</si>
  <si>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</si>
  <si>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</si>
  <si>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</si>
  <si>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</si>
  <si>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</si>
  <si>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</si>
  <si>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</si>
  <si>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</si>
  <si>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</si>
  <si>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</si>
  <si>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</si>
  <si>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</si>
  <si>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</si>
  <si>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</si>
  <si>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</si>
  <si>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</si>
  <si>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</si>
  <si>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</si>
  <si>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</si>
  <si>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</si>
  <si>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</si>
  <si>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</si>
  <si>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</si>
  <si>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</si>
  <si>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</si>
  <si>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</si>
  <si>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</si>
  <si>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</si>
  <si>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</si>
  <si>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</si>
  <si>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</si>
  <si>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</si>
  <si>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</si>
  <si>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</si>
  <si>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</si>
  <si>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</si>
  <si>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</si>
  <si>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</si>
  <si>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</si>
  <si>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</si>
  <si>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</si>
  <si>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</si>
  <si>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</si>
  <si>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</si>
  <si>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</si>
  <si>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</si>
  <si>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</si>
  <si>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</si>
  <si>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</si>
  <si>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</si>
  <si>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</si>
  <si>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</si>
  <si>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</si>
  <si>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</si>
  <si>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</si>
  <si>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</si>
  <si>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</si>
  <si>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</si>
  <si>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</si>
  <si>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</si>
  <si>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</si>
  <si>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</si>
  <si>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</si>
  <si>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</si>
  <si>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</si>
  <si>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</si>
  <si>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</si>
  <si>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</si>
  <si>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</si>
  <si>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</si>
  <si>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</si>
  <si>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</si>
  <si>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</si>
  <si>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</si>
  <si>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</si>
  <si>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</si>
  <si>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</si>
  <si>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</si>
  <si>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</si>
  <si>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</si>
  <si>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</si>
  <si>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</si>
  <si>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</si>
  <si>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</si>
  <si>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</si>
  <si>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</si>
  <si>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</si>
  <si>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</si>
  <si>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</si>
  <si>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</si>
  <si>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</si>
  <si>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</si>
  <si>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</si>
  <si>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</si>
  <si>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</si>
  <si>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</si>
  <si>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</si>
  <si>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</si>
  <si>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</si>
  <si>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</si>
  <si>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</si>
  <si>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</si>
  <si>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</si>
  <si>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</si>
  <si>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</si>
  <si>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</si>
  <si>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</si>
  <si>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</si>
  <si>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</si>
  <si>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</si>
  <si>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</si>
  <si>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</si>
  <si>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</si>
  <si>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</si>
  <si>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</si>
  <si>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</si>
  <si>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</si>
  <si>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</si>
  <si>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</si>
  <si>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</si>
  <si>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</si>
  <si>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</si>
  <si>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</si>
  <si>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</si>
  <si>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</si>
  <si>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</si>
  <si>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</si>
  <si>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</si>
  <si>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</si>
  <si>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</si>
  <si>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</si>
  <si>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</si>
  <si>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</si>
  <si>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</si>
  <si>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</si>
  <si>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</si>
  <si>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</si>
  <si>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</si>
  <si>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</si>
  <si>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</si>
  <si>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</si>
  <si>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</si>
  <si>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</si>
  <si>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</si>
  <si>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</si>
  <si>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</si>
  <si>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</si>
  <si>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</si>
  <si>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</si>
  <si>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</si>
  <si>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</si>
  <si>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</si>
  <si>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</si>
  <si>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</si>
  <si>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</si>
  <si>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</si>
  <si>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</si>
  <si>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</si>
  <si>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</si>
  <si>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</si>
  <si>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</si>
  <si>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</si>
  <si>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</si>
  <si>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</si>
  <si>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</si>
  <si>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</si>
  <si>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</si>
  <si>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</si>
  <si>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</si>
  <si>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</si>
  <si>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</si>
  <si>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</si>
  <si>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</si>
  <si>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</si>
  <si>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</si>
  <si>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</si>
  <si>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</si>
  <si>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</si>
  <si>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</si>
  <si>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</si>
  <si>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</si>
  <si>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</si>
  <si>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</si>
  <si>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</si>
  <si>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</si>
  <si>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</si>
  <si>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</si>
  <si>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</si>
  <si>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</si>
  <si>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</si>
  <si>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</si>
  <si>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</si>
  <si>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</si>
  <si>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</si>
  <si>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</si>
  <si>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</si>
  <si>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</si>
  <si>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</si>
  <si>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</si>
  <si>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</si>
  <si>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</si>
  <si>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</si>
  <si>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</si>
  <si>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</si>
  <si>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</si>
  <si>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</si>
  <si>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</si>
  <si>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</si>
  <si>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</si>
  <si>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</si>
  <si>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</si>
  <si>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</si>
  <si>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</si>
  <si>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</si>
  <si>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</si>
  <si>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</si>
  <si>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</si>
  <si>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</si>
  <si>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</si>
  <si>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</si>
  <si>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</si>
  <si>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</si>
  <si>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</si>
  <si>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</si>
  <si>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</si>
  <si>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</si>
  <si>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</si>
  <si>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</si>
  <si>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</si>
  <si>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</si>
  <si>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</si>
  <si>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</si>
  <si>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</si>
  <si>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</si>
  <si>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</si>
  <si>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</si>
  <si>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</si>
  <si>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</si>
  <si>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</si>
  <si>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</si>
  <si>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</si>
  <si>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</si>
  <si>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</si>
  <si>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</si>
  <si>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</si>
  <si>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</si>
  <si>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</si>
  <si>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</si>
  <si>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</si>
  <si>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</si>
  <si>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</si>
  <si>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</si>
  <si>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</si>
  <si>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</si>
  <si>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</si>
  <si>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</si>
  <si>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</si>
  <si>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</si>
  <si>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</si>
  <si>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</si>
  <si>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</si>
  <si>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</si>
  <si>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</si>
  <si>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</si>
  <si>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</si>
  <si>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</si>
  <si>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</si>
  <si>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</si>
  <si>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</si>
  <si>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</si>
  <si>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</si>
  <si>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</si>
  <si>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</si>
  <si>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</si>
  <si>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</si>
  <si>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</si>
  <si>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</si>
  <si>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</si>
  <si>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</si>
  <si>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</si>
  <si>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</si>
  <si>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</si>
  <si>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</si>
  <si>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</si>
  <si>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</si>
  <si>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</si>
  <si>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</si>
  <si>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</si>
  <si>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</si>
  <si>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</si>
  <si>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</si>
  <si>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</si>
  <si>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</si>
  <si>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</si>
  <si>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</si>
  <si>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</si>
  <si>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</si>
  <si>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</si>
  <si>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</si>
  <si>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</si>
  <si>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</si>
  <si>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</si>
  <si>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</si>
  <si>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</si>
  <si>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</si>
  <si>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</si>
  <si>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</si>
  <si>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</si>
  <si>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</si>
  <si>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</si>
  <si>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</si>
  <si>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</si>
  <si>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</si>
  <si>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</si>
  <si>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</si>
  <si>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</si>
  <si>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</si>
  <si>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</si>
  <si>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</si>
  <si>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</si>
  <si>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</si>
  <si>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</si>
  <si>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</si>
  <si>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</si>
  <si>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</si>
  <si>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</si>
  <si>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</si>
  <si>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</si>
  <si>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</si>
  <si>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</si>
  <si>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</si>
  <si>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</si>
  <si>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</si>
  <si>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</si>
  <si>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</si>
  <si>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</si>
  <si>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</si>
  <si>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</si>
  <si>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</si>
  <si>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</si>
  <si>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</si>
  <si>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</si>
  <si>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</si>
  <si>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</si>
  <si>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</si>
  <si>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</si>
  <si>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</si>
  <si>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</si>
  <si>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</si>
  <si>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</si>
  <si>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</si>
  <si>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</si>
  <si>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</si>
  <si>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</si>
  <si>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</si>
  <si>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</si>
  <si>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</si>
  <si>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</si>
  <si>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</si>
  <si>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</si>
  <si>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</si>
  <si>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</si>
  <si>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</si>
  <si>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</si>
  <si>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</si>
  <si>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</si>
  <si>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</si>
  <si>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</si>
  <si>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</si>
  <si>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</si>
  <si>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</si>
  <si>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</si>
  <si>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</si>
  <si>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</si>
  <si>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</si>
  <si>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</si>
  <si>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</si>
  <si>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</si>
  <si>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</si>
  <si>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</si>
  <si>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</si>
  <si>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</si>
  <si>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</si>
  <si>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</si>
  <si>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</si>
  <si>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</si>
  <si>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</si>
  <si>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</si>
  <si>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</si>
  <si>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</si>
  <si>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</si>
  <si>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</si>
  <si>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</si>
  <si>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</si>
  <si>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</si>
  <si>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</si>
  <si>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</si>
  <si>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</si>
  <si>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</si>
  <si>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</si>
  <si>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</si>
  <si>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</si>
  <si>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</si>
  <si>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</si>
  <si>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</si>
  <si>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</si>
  <si>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</si>
  <si>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</si>
  <si>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</si>
  <si>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</si>
  <si>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</si>
  <si>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</si>
  <si>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</si>
  <si>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</si>
  <si>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</si>
  <si>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</si>
  <si>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</si>
  <si>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</si>
  <si>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</si>
  <si>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</si>
  <si>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</si>
  <si>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</si>
  <si>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</si>
  <si>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</si>
  <si>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</si>
  <si>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</si>
  <si>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</si>
  <si>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</si>
  <si>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</si>
  <si>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</si>
  <si>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</si>
  <si>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</si>
  <si>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</si>
  <si>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</si>
  <si>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</si>
  <si>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</si>
  <si>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</si>
  <si>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</si>
  <si>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</si>
  <si>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</si>
  <si>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</si>
  <si>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</si>
  <si>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</si>
  <si>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</si>
  <si>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</si>
  <si>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</si>
  <si>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</si>
  <si>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</si>
  <si>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</si>
  <si>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</si>
  <si>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</si>
  <si>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</si>
  <si>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</si>
  <si>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</si>
  <si>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</si>
  <si>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</si>
  <si>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</si>
  <si>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</si>
  <si>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</si>
  <si>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</si>
  <si>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</si>
  <si>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</si>
  <si>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</si>
  <si>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</si>
  <si>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</si>
  <si>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</si>
  <si>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</si>
  <si>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</si>
  <si>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</si>
  <si>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</si>
  <si>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</si>
  <si>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</si>
  <si>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</si>
  <si>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</si>
  <si>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</si>
  <si>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</si>
  <si>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</si>
  <si>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</si>
  <si>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</si>
  <si>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</si>
  <si>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</si>
  <si>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</si>
  <si>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</si>
  <si>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</si>
  <si>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</si>
  <si>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</si>
  <si>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</si>
  <si>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</si>
  <si>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</si>
  <si>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</si>
  <si>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</si>
  <si>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</si>
  <si>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</si>
  <si>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</si>
  <si>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</si>
  <si>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</si>
  <si>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</si>
  <si>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</si>
  <si>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</si>
  <si>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</si>
  <si>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</si>
  <si>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</si>
  <si>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</si>
  <si>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</si>
  <si>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</si>
  <si>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</si>
  <si>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</si>
  <si>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</si>
  <si>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</si>
  <si>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</si>
  <si>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</si>
  <si>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</si>
  <si>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</si>
  <si>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</si>
  <si>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</si>
  <si>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</si>
  <si>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</si>
  <si>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</si>
  <si>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</si>
  <si>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</si>
  <si>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</si>
  <si>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</si>
  <si>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</si>
  <si>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</si>
  <si>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</si>
  <si>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</si>
  <si>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</si>
  <si>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</si>
  <si>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</si>
  <si>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</si>
  <si>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</si>
  <si>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</si>
  <si>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</si>
  <si>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</si>
  <si>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</si>
  <si>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</si>
  <si>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</si>
  <si>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</si>
  <si>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</si>
  <si>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</si>
  <si>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</si>
  <si>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</si>
  <si>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</si>
  <si>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</si>
  <si>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</si>
  <si>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</si>
  <si>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</si>
  <si>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</si>
  <si>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</si>
  <si>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</si>
  <si>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</si>
  <si>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</si>
  <si>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</si>
  <si>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</si>
  <si>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</si>
  <si>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</si>
  <si>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</si>
  <si>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</si>
  <si>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</si>
  <si>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</si>
  <si>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</si>
  <si>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</si>
  <si>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</si>
  <si>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</si>
  <si>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</si>
  <si>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</si>
  <si>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</si>
  <si>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</si>
  <si>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</si>
  <si>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</si>
  <si>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</si>
  <si>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</si>
  <si>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</si>
  <si>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</si>
  <si>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</si>
  <si>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</si>
  <si>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</si>
  <si>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</si>
  <si>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</si>
  <si>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</si>
  <si>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</si>
  <si>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</si>
  <si>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</si>
  <si>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</si>
  <si>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</si>
  <si>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</si>
  <si>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</si>
  <si>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</si>
  <si>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</si>
  <si>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</si>
  <si>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</si>
  <si>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</si>
  <si>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</si>
  <si>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</si>
  <si>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</si>
  <si>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</si>
  <si>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</si>
  <si>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</si>
  <si>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</si>
  <si>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</si>
  <si>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</si>
  <si>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</si>
  <si>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</si>
  <si>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</si>
  <si>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</si>
  <si>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</si>
  <si>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</si>
  <si>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</si>
  <si>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</si>
  <si>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</si>
  <si>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</si>
  <si>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</si>
  <si>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</si>
  <si>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</si>
  <si>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</si>
  <si>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</si>
  <si>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</si>
  <si>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</si>
  <si>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</si>
  <si>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</si>
  <si>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</si>
  <si>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</si>
  <si>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</si>
  <si>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</si>
  <si>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</si>
  <si>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</si>
  <si>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</si>
  <si>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</si>
  <si>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</si>
  <si>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</si>
  <si>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</si>
  <si>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</si>
  <si>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</si>
  <si>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</si>
  <si>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</si>
  <si>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</si>
  <si>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</si>
  <si>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</si>
  <si>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</si>
  <si>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</si>
  <si>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</si>
  <si>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</si>
  <si>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</si>
  <si>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</si>
  <si>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</si>
  <si>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</si>
  <si>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</si>
  <si>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</si>
  <si>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</si>
  <si>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</si>
  <si>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</si>
  <si>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</si>
  <si>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</si>
  <si>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</si>
  <si>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</si>
  <si>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</si>
  <si>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</si>
  <si>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</si>
  <si>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</si>
  <si>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</si>
  <si>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</si>
  <si>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</si>
  <si>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</si>
  <si>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</si>
  <si>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</si>
  <si>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</si>
  <si>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</si>
  <si>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</si>
  <si>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</si>
  <si>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</si>
  <si>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</si>
  <si>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</si>
  <si>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</si>
  <si>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</si>
  <si>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</si>
  <si>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</si>
  <si>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</si>
  <si>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</si>
  <si>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</si>
  <si>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</si>
  <si>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</si>
  <si>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</si>
  <si>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</si>
  <si>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</si>
  <si>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</si>
  <si>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</si>
  <si>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</si>
  <si>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</si>
  <si>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</si>
  <si>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</si>
  <si>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</si>
  <si>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</si>
  <si>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</si>
  <si>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</si>
  <si>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</si>
  <si>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</si>
  <si>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</si>
  <si>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</si>
  <si>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</si>
  <si>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</si>
  <si>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</si>
  <si>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</si>
  <si>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</si>
  <si>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</si>
  <si>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</si>
  <si>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</si>
  <si>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</si>
  <si>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</si>
  <si>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</si>
  <si>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</si>
  <si>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</si>
  <si>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</si>
  <si>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</si>
  <si>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</si>
  <si>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</si>
  <si>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</si>
  <si>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</si>
  <si>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</si>
  <si>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</si>
  <si>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</si>
  <si>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</si>
  <si>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</si>
  <si>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</si>
  <si>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</si>
  <si>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</si>
  <si>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</si>
  <si>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</si>
  <si>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</si>
  <si>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</si>
  <si>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</si>
  <si>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</si>
  <si>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</si>
  <si>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</si>
  <si>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</si>
  <si>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</si>
  <si>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</si>
  <si>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</si>
  <si>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</si>
  <si>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</si>
  <si>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</si>
  <si>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</si>
  <si>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</si>
  <si>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</si>
  <si>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</si>
  <si>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</si>
  <si>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</si>
  <si>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</si>
  <si>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</si>
  <si>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</si>
  <si>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</si>
  <si>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</si>
  <si>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</si>
  <si>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</si>
  <si>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</si>
  <si>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</si>
  <si>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</si>
  <si>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</si>
  <si>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</si>
  <si>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</si>
  <si>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</si>
  <si>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</si>
  <si>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</si>
  <si>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</si>
  <si>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</si>
  <si>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</si>
  <si>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</si>
  <si>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</si>
  <si>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</si>
  <si>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</si>
  <si>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</si>
  <si>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</si>
  <si>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</si>
  <si>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</si>
  <si>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</si>
  <si>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</si>
  <si>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</si>
  <si>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</si>
  <si>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</si>
  <si>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</si>
  <si>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</si>
  <si>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</si>
  <si>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</si>
  <si>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</si>
  <si>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</si>
  <si>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</si>
  <si>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</si>
  <si>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</si>
  <si>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</si>
  <si>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</si>
  <si>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</si>
  <si>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</si>
  <si>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</si>
  <si>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</si>
  <si>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</si>
  <si>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</si>
  <si>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</si>
  <si>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</si>
  <si>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</si>
  <si>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</si>
  <si>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</si>
  <si>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</si>
  <si>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</si>
  <si>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</si>
  <si>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</si>
  <si>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</si>
  <si>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</si>
  <si>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</si>
  <si>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</si>
  <si>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</si>
  <si>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</si>
  <si>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</si>
  <si>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</si>
  <si>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</si>
  <si>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</si>
  <si>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</si>
  <si>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</si>
  <si>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</si>
  <si>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</si>
  <si>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</si>
  <si>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</si>
  <si>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</si>
  <si>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</si>
  <si>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</si>
  <si>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</si>
  <si>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</si>
  <si>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</si>
  <si>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</si>
  <si>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</si>
  <si>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</si>
  <si>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</si>
  <si>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</si>
  <si>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</si>
  <si>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</si>
  <si>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</si>
  <si>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</si>
  <si>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</si>
  <si>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</si>
  <si>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</si>
  <si>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</si>
  <si>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</si>
  <si>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</si>
  <si>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</si>
  <si>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</si>
  <si>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</si>
  <si>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</si>
  <si>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</si>
  <si>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</si>
  <si>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</si>
  <si>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</si>
  <si>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</si>
  <si>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</si>
  <si>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</si>
  <si>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</si>
  <si>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</si>
  <si>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</si>
  <si>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</si>
  <si>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</si>
  <si>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</si>
  <si>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</si>
  <si>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</si>
  <si>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</si>
  <si>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</si>
  <si>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</si>
  <si>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</si>
  <si>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</si>
  <si>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</si>
  <si>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</si>
  <si>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</si>
  <si>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</si>
  <si>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</si>
  <si>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</si>
  <si>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</si>
  <si>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</si>
  <si>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</si>
  <si>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</si>
  <si>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</si>
  <si>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</si>
  <si>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</si>
  <si>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</si>
  <si>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</si>
  <si>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</si>
  <si>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</si>
  <si>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</si>
  <si>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</si>
  <si>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</si>
  <si>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</si>
  <si>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</si>
  <si>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</si>
  <si>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</si>
  <si>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</si>
  <si>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</si>
  <si>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</si>
  <si>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</si>
  <si>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</si>
  <si>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</si>
  <si>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</si>
  <si>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</si>
  <si>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</si>
  <si>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</si>
  <si>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</si>
  <si>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</si>
  <si>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</si>
  <si>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</si>
  <si>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</si>
  <si>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</si>
  <si>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</si>
  <si>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</si>
  <si>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</si>
  <si>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</si>
  <si>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</si>
  <si>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</si>
  <si>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</si>
  <si>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</si>
  <si>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</si>
  <si>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</si>
  <si>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</si>
  <si>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</si>
  <si>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</si>
  <si>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</si>
  <si>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</si>
  <si>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</si>
  <si>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</si>
  <si>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</si>
  <si>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</si>
  <si>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</si>
  <si>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</si>
  <si>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</si>
  <si>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</si>
  <si>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</si>
  <si>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</si>
  <si>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</si>
  <si>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</si>
  <si>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</si>
  <si>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</si>
  <si>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</si>
  <si>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</si>
  <si>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</si>
  <si>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</si>
  <si>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</si>
  <si>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</si>
  <si>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</si>
  <si>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</si>
  <si>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</si>
  <si>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</si>
  <si>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</si>
  <si>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</si>
  <si>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</si>
  <si>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</si>
  <si>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</si>
  <si>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</si>
  <si>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</si>
  <si>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</si>
  <si>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</si>
  <si>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</si>
  <si>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</si>
  <si>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</si>
  <si>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</si>
  <si>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</si>
  <si>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</si>
  <si>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</si>
  <si>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</si>
  <si>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</si>
  <si>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</si>
  <si>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</si>
  <si>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</si>
  <si>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</si>
  <si>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</si>
  <si>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</si>
  <si>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</si>
  <si>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</si>
  <si>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</si>
  <si>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</si>
  <si>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</si>
  <si>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</si>
  <si>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</si>
  <si>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</si>
  <si>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</si>
  <si>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</si>
  <si>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</si>
  <si>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</si>
  <si>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</si>
  <si>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</si>
  <si>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</si>
  <si>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</si>
  <si>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</si>
  <si>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</si>
  <si>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</si>
  <si>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</si>
  <si>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</si>
  <si>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</si>
  <si>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</si>
  <si>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</si>
  <si>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</si>
  <si>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</si>
  <si>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</si>
  <si>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</si>
  <si>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</si>
  <si>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</si>
  <si>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</si>
  <si>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</si>
  <si>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</si>
  <si>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</si>
  <si>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</si>
  <si>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</si>
  <si>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</si>
  <si>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</si>
  <si>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</si>
  <si>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</si>
  <si>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</si>
  <si>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</si>
  <si>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</si>
  <si>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</si>
  <si>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</si>
  <si>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</si>
  <si>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</si>
  <si>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</si>
  <si>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</si>
  <si>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</si>
  <si>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</si>
  <si>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</si>
  <si>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</si>
  <si>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</si>
  <si>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</si>
  <si>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</si>
  <si>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</si>
  <si>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</si>
  <si>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</si>
  <si>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</si>
  <si>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</si>
  <si>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</si>
  <si>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</si>
  <si>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</si>
  <si>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</si>
  <si>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</si>
  <si>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</si>
  <si>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</si>
  <si>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</si>
  <si>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</si>
  <si>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</si>
  <si>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</si>
  <si>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</si>
  <si>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</si>
  <si>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</si>
  <si>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</si>
  <si>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</si>
  <si>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</si>
  <si>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</si>
  <si>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</si>
  <si>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</si>
  <si>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</si>
  <si>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</si>
  <si>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</si>
  <si>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</si>
  <si>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</si>
  <si>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</si>
  <si>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</si>
  <si>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</si>
  <si>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</si>
  <si>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</si>
  <si>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</si>
  <si>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</si>
  <si>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</si>
  <si>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</si>
  <si>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</si>
  <si>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</si>
  <si>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</si>
  <si>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</si>
  <si>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</si>
  <si>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</si>
  <si>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</si>
  <si>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</si>
  <si>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</si>
  <si>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</si>
  <si>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</si>
  <si>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</si>
  <si>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</si>
  <si>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</si>
  <si>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</si>
  <si>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</si>
  <si>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</si>
  <si>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</si>
  <si>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</si>
  <si>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</si>
  <si>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</si>
  <si>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</si>
  <si>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</si>
  <si>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</si>
  <si>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</si>
  <si>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</si>
  <si>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</si>
  <si>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</si>
  <si>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</si>
  <si>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</si>
  <si>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</si>
  <si>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</si>
  <si>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</si>
  <si>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</si>
  <si>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</si>
  <si>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</si>
  <si>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</si>
  <si>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</si>
  <si>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</si>
  <si>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</si>
  <si>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</si>
  <si>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</si>
  <si>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</si>
  <si>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</si>
  <si>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</si>
  <si>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</si>
  <si>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</si>
  <si>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</si>
  <si>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</si>
  <si>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</si>
  <si>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</si>
  <si>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</si>
  <si>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</si>
  <si>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</si>
  <si>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</si>
  <si>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</si>
  <si>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</si>
  <si>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</si>
  <si>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</si>
  <si>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</si>
  <si>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</si>
  <si>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</si>
  <si>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</si>
  <si>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</si>
  <si>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</si>
  <si>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</si>
  <si>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</si>
  <si>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</si>
  <si>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</si>
  <si>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</si>
  <si>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</si>
  <si>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</si>
  <si>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</si>
  <si>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</si>
  <si>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</si>
  <si>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</si>
  <si>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</si>
  <si>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</si>
  <si>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</si>
  <si>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</si>
  <si>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</si>
  <si>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</si>
  <si>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</si>
  <si>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</si>
  <si>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</si>
  <si>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</si>
  <si>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</si>
  <si>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</si>
  <si>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</si>
  <si>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</si>
  <si>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</si>
  <si>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</si>
  <si>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</si>
  <si>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</si>
  <si>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</si>
  <si>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</si>
  <si>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</si>
  <si>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</si>
  <si>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</si>
  <si>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</si>
  <si>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</si>
  <si>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</si>
  <si>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</si>
  <si>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</si>
  <si>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</si>
  <si>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</si>
  <si>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</si>
  <si>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</si>
  <si>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</si>
  <si>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</si>
  <si>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</si>
  <si>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</si>
  <si>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</si>
  <si>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</si>
  <si>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</si>
  <si>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</si>
  <si>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</si>
  <si>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</si>
  <si>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</si>
  <si>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</si>
  <si>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</si>
  <si>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</si>
  <si>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</si>
  <si>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</si>
  <si>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</si>
  <si>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</si>
  <si>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</si>
  <si>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</si>
  <si>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</si>
  <si>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</si>
  <si>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</si>
  <si>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</si>
  <si>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</si>
  <si>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</si>
  <si>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</si>
  <si>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</si>
  <si>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</si>
  <si>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</si>
  <si>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</si>
  <si>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</si>
  <si>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</si>
  <si>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</si>
  <si>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</si>
  <si>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</si>
  <si>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</si>
  <si>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</si>
  <si>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</si>
  <si>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</si>
  <si>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</si>
  <si>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</si>
  <si>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</si>
  <si>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</si>
  <si>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</si>
  <si>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</si>
  <si>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</si>
  <si>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</si>
  <si>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</si>
  <si>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</si>
  <si>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</si>
  <si>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</si>
  <si>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</si>
  <si>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</si>
  <si>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</si>
  <si>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</si>
  <si>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</si>
  <si>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</si>
  <si>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</si>
  <si>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</si>
  <si>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</si>
  <si>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</si>
  <si>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</si>
  <si>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</si>
  <si>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</si>
  <si>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</si>
  <si>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</si>
  <si>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</si>
  <si>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</si>
  <si>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</si>
  <si>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</si>
  <si>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</si>
  <si>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</si>
  <si>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</si>
  <si>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</si>
  <si>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</si>
  <si>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</si>
  <si>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</si>
  <si>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</si>
  <si>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</si>
  <si>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</si>
  <si>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</si>
  <si>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</si>
  <si>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</si>
  <si>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</si>
  <si>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</si>
  <si>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</si>
  <si>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</si>
  <si>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</si>
  <si>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</si>
  <si>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</si>
  <si>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</si>
  <si>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</si>
  <si>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</si>
  <si>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</si>
  <si>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</si>
  <si>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</si>
  <si>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</si>
  <si>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</si>
  <si>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</si>
  <si>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</si>
  <si>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</si>
  <si>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</si>
  <si>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</si>
  <si>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</si>
  <si>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</si>
  <si>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</si>
  <si>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</si>
  <si>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</si>
  <si>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</si>
  <si>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</si>
  <si>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</si>
  <si>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</si>
  <si>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</si>
  <si>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</si>
  <si>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</si>
  <si>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</si>
  <si>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</si>
  <si>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</si>
  <si>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</si>
  <si>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</si>
  <si>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</si>
  <si>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</si>
  <si>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</si>
  <si>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</si>
  <si>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</si>
  <si>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</si>
  <si>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</si>
  <si>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</si>
  <si>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</si>
  <si>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</si>
  <si>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</si>
  <si>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</si>
  <si>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</si>
  <si>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</si>
  <si>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</si>
  <si>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</si>
  <si>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</si>
  <si>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</si>
  <si>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</si>
  <si>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</si>
  <si>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</si>
  <si>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</si>
  <si>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</si>
  <si>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</si>
  <si>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</si>
  <si>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</si>
  <si>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</si>
  <si>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</si>
  <si>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</si>
  <si>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</si>
  <si>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</si>
  <si>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</si>
  <si>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</si>
  <si>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</si>
  <si>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</si>
  <si>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</si>
  <si>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</si>
  <si>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</si>
  <si>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</si>
  <si>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</si>
  <si>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</si>
  <si>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</si>
  <si>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</si>
  <si>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</si>
  <si>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</si>
  <si>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</si>
  <si>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</si>
  <si>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</si>
  <si>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</si>
  <si>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</si>
  <si>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</si>
  <si>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</si>
  <si>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</si>
  <si>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</si>
  <si>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</si>
  <si>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</si>
  <si>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</si>
  <si>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</si>
  <si>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</si>
  <si>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</si>
  <si>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</si>
  <si>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</si>
  <si>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</si>
  <si>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</si>
  <si>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</si>
  <si>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</si>
  <si>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</si>
  <si>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</si>
  <si>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</si>
  <si>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</si>
  <si>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</si>
  <si>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</si>
  <si>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</si>
  <si>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</si>
  <si>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</si>
  <si>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</si>
  <si>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</si>
  <si>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</si>
  <si>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</si>
  <si>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</si>
  <si>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</si>
  <si>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</si>
  <si>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</si>
  <si>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</si>
  <si>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</si>
  <si>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</si>
  <si>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</si>
  <si>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</si>
  <si>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</si>
  <si>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</si>
  <si>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</si>
  <si>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</si>
  <si>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</si>
  <si>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</si>
  <si>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</si>
  <si>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</si>
  <si>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</si>
  <si>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</si>
  <si>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</si>
  <si>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</si>
  <si>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</si>
  <si>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</si>
  <si>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</si>
  <si>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</si>
  <si>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</si>
  <si>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</si>
  <si>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</si>
  <si>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</si>
  <si>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</si>
  <si>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</si>
  <si>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</si>
  <si>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</si>
  <si>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</si>
  <si>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</si>
  <si>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</si>
  <si>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</si>
  <si>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</si>
  <si>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</si>
  <si>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</si>
  <si>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</si>
  <si>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</si>
  <si>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</si>
  <si>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</si>
  <si>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</si>
  <si>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</si>
  <si>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</si>
  <si>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</si>
  <si>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</si>
  <si>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</si>
  <si>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</si>
  <si>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</si>
  <si>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</si>
  <si>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</si>
  <si>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</si>
  <si>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</si>
  <si>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</si>
  <si>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</si>
  <si>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</si>
  <si>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</si>
  <si>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</si>
  <si>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</si>
  <si>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</si>
  <si>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</si>
  <si>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</si>
  <si>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</si>
  <si>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</si>
  <si>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</si>
  <si>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</si>
  <si>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</si>
  <si>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</si>
  <si>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</si>
  <si>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</si>
  <si>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</si>
  <si>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</si>
  <si>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</si>
  <si>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</si>
  <si>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</si>
  <si>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</si>
  <si>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</si>
  <si>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</si>
  <si>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</si>
  <si>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</si>
  <si>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</si>
  <si>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</si>
  <si>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</si>
  <si>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</si>
  <si>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</si>
  <si>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</si>
  <si>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</si>
  <si>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</si>
  <si>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</si>
  <si>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</si>
  <si>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</si>
  <si>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</si>
  <si>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</si>
  <si>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</si>
  <si>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</si>
  <si>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</si>
  <si>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</si>
  <si>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</si>
  <si>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</si>
  <si>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</si>
  <si>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</si>
  <si>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</si>
  <si>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</si>
  <si>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</si>
  <si>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</si>
  <si>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</si>
  <si>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</si>
  <si>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</si>
  <si>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</si>
  <si>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</si>
  <si>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</si>
  <si>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</si>
  <si>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</si>
  <si>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</si>
  <si>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</si>
  <si>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</si>
  <si>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</si>
  <si>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</si>
  <si>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</si>
  <si>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</si>
  <si>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</si>
  <si>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</si>
  <si>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</si>
  <si>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</si>
  <si>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</si>
  <si>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</si>
  <si>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</si>
  <si>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</si>
  <si>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</si>
  <si>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</si>
  <si>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</si>
  <si>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</si>
  <si>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</si>
  <si>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</si>
  <si>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</si>
  <si>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</si>
  <si>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</si>
  <si>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</si>
  <si>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</si>
  <si>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</si>
  <si>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</si>
  <si>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</si>
  <si>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</si>
  <si>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</si>
  <si>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</si>
  <si>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</si>
  <si>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</si>
  <si>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</si>
  <si>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</si>
  <si>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</si>
  <si>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</si>
  <si>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</si>
  <si>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</si>
  <si>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</si>
  <si>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</si>
  <si>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</si>
  <si>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</si>
  <si>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</si>
  <si>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</si>
  <si>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</si>
  <si>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</si>
  <si>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</si>
  <si>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</si>
  <si>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</si>
  <si>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</si>
  <si>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</si>
  <si>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</si>
  <si>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</si>
  <si>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</si>
  <si>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</si>
  <si>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</si>
  <si>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</si>
  <si>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</si>
  <si>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</si>
  <si>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</si>
  <si>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</si>
  <si>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</si>
  <si>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</si>
  <si>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</si>
  <si>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</si>
  <si>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</si>
  <si>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</si>
  <si>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</si>
  <si>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</si>
  <si>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</si>
  <si>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</si>
  <si>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</si>
  <si>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</si>
  <si>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</si>
  <si>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</si>
  <si>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</si>
  <si>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</si>
  <si>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</si>
  <si>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</si>
  <si>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</si>
  <si>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</si>
  <si>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</si>
  <si>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</si>
  <si>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</si>
  <si>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</si>
  <si>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</si>
  <si>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</si>
  <si>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</si>
  <si>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</si>
  <si>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</si>
  <si>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</si>
  <si>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</si>
  <si>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</si>
  <si>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</si>
  <si>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</si>
  <si>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</si>
  <si>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</si>
  <si>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</si>
  <si>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</si>
  <si>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</si>
  <si>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</si>
  <si>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</si>
  <si>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</si>
  <si>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</si>
  <si>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</si>
  <si>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</si>
  <si>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</si>
  <si>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</si>
  <si>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</si>
  <si>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</si>
  <si>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</si>
  <si>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</si>
  <si>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</si>
  <si>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</si>
  <si>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</si>
  <si>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</si>
  <si>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</si>
  <si>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</si>
  <si>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</si>
  <si>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</si>
  <si>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</si>
  <si>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</si>
  <si>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</si>
  <si>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</si>
  <si>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</si>
  <si>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</si>
  <si>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</si>
  <si>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</si>
  <si>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</si>
  <si>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</si>
  <si>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</si>
  <si>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</si>
  <si>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</si>
  <si>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</si>
  <si>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</si>
  <si>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</si>
  <si>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</si>
  <si>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</si>
  <si>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</si>
  <si>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</si>
  <si>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</si>
  <si>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</si>
  <si>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</si>
  <si>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</si>
  <si>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</si>
  <si>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</si>
  <si>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</si>
  <si>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</si>
  <si>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</si>
  <si>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</si>
  <si>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</si>
  <si>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</si>
  <si>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</si>
  <si>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</si>
  <si>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</si>
  <si>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</si>
  <si>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</si>
  <si>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</si>
  <si>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</si>
  <si>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</si>
  <si>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</si>
  <si>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</si>
  <si>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</si>
  <si>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</si>
  <si>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</si>
  <si>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</si>
  <si>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</si>
  <si>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</si>
  <si>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</si>
  <si>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</si>
  <si>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</si>
  <si>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</si>
  <si>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</si>
  <si>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</si>
  <si>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</si>
  <si>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</si>
  <si>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</si>
  <si>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</si>
  <si>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</si>
  <si>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</si>
  <si>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</si>
  <si>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</si>
  <si>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</si>
  <si>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</si>
  <si>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</si>
  <si>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</si>
  <si>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</si>
  <si>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</si>
  <si>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</si>
  <si>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</si>
  <si>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</si>
  <si>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</si>
  <si>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</si>
  <si>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</si>
  <si>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</si>
  <si>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</si>
  <si>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</si>
  <si>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</si>
  <si>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</si>
  <si>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</si>
  <si>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</si>
  <si>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</si>
  <si>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</si>
  <si>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</si>
  <si>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</si>
  <si>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</si>
  <si>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</si>
  <si>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</si>
  <si>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</si>
  <si>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</si>
  <si>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</si>
  <si>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</si>
  <si>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</si>
  <si>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</si>
  <si>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</si>
  <si>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</si>
  <si>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</si>
  <si>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</si>
  <si>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</si>
  <si>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</si>
  <si>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</si>
  <si>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</si>
  <si>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</si>
  <si>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</si>
  <si>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</si>
  <si>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</si>
  <si>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</si>
  <si>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</si>
  <si>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</si>
  <si>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</si>
  <si>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</si>
  <si>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</si>
  <si>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</si>
  <si>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</si>
  <si>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</si>
  <si>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</si>
  <si>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</si>
  <si>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</si>
  <si>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</si>
  <si>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</si>
  <si>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</si>
  <si>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</si>
  <si>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</si>
  <si>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</si>
  <si>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</si>
  <si>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</si>
  <si>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</si>
  <si>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</si>
  <si>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</si>
  <si>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</si>
  <si>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</si>
  <si>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</si>
  <si>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</si>
  <si>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</si>
  <si>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</si>
  <si>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</si>
  <si>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</si>
  <si>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</si>
  <si>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</si>
  <si>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</si>
  <si>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</si>
  <si>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</si>
  <si>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</si>
  <si>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</si>
  <si>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</si>
  <si>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</si>
  <si>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</si>
  <si>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</si>
  <si>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</si>
  <si>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</si>
  <si>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</si>
  <si>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</si>
  <si>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</si>
  <si>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</si>
  <si>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</si>
  <si>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</si>
  <si>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</si>
  <si>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</si>
  <si>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</si>
  <si>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</si>
  <si>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</si>
  <si>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</si>
  <si>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</si>
  <si>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</si>
  <si>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</si>
  <si>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</si>
  <si>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</si>
  <si>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</si>
  <si>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</si>
  <si>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</si>
  <si>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</si>
  <si>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</si>
  <si>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</si>
  <si>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</si>
  <si>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</si>
  <si>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</si>
  <si>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</si>
  <si>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</si>
  <si>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</si>
  <si>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</si>
  <si>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</si>
  <si>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</si>
  <si>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</si>
  <si>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</si>
  <si>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</si>
  <si>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</si>
  <si>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</si>
  <si>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</si>
  <si>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</si>
  <si>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</si>
  <si>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</si>
  <si>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</si>
  <si>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</si>
  <si>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</si>
  <si>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</si>
  <si>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</si>
  <si>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</si>
  <si>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</si>
  <si>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</si>
  <si>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</si>
  <si>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</si>
  <si>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</si>
  <si>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</si>
  <si>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</si>
  <si>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</si>
  <si>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</si>
  <si>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</si>
  <si>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</si>
  <si>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</si>
  <si>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</si>
  <si>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</si>
  <si>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</si>
  <si>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</si>
  <si>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</si>
  <si>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</si>
  <si>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</si>
  <si>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</si>
  <si>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</si>
  <si>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</si>
  <si>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</si>
  <si>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</si>
  <si>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</si>
  <si>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</si>
  <si>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</si>
  <si>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</si>
  <si>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</si>
  <si>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</si>
  <si>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</si>
  <si>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</si>
  <si>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</si>
  <si>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</si>
  <si>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</si>
  <si>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</si>
  <si>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</si>
  <si>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</si>
  <si>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</si>
  <si>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</si>
  <si>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</si>
  <si>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</si>
  <si>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</si>
  <si>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</si>
  <si>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</si>
  <si>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</si>
  <si>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</si>
  <si>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</si>
  <si>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</si>
  <si>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</si>
  <si>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</si>
  <si>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</si>
  <si>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</si>
  <si>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</si>
  <si>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</si>
  <si>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</si>
  <si>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</si>
  <si>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</si>
  <si>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</si>
  <si>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</si>
  <si>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</si>
  <si>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</si>
  <si>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</si>
  <si>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</si>
  <si>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</si>
  <si>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</si>
  <si>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</si>
  <si>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</si>
  <si>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</si>
  <si>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</si>
  <si>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</si>
  <si>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</si>
  <si>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</si>
  <si>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</si>
  <si>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</si>
  <si>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</si>
  <si>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</si>
  <si>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</si>
  <si>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</si>
  <si>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</si>
  <si>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</si>
  <si>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</si>
  <si>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</si>
  <si>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</si>
  <si>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</si>
  <si>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</si>
  <si>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</si>
  <si>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</si>
  <si>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</si>
  <si>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</si>
  <si>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</si>
  <si>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</si>
  <si>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</si>
  <si>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</si>
  <si>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</si>
  <si>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</si>
  <si>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</si>
  <si>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</si>
  <si>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</si>
  <si>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</si>
  <si>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</si>
  <si>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</si>
  <si>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</si>
  <si>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</si>
  <si>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</si>
  <si>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</si>
  <si>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</si>
  <si>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</si>
  <si>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</si>
  <si>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</si>
  <si>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</si>
  <si>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</si>
  <si>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</si>
  <si>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</si>
  <si>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</si>
  <si>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</si>
  <si>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</si>
  <si>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</si>
  <si>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</si>
  <si>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</si>
  <si>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</si>
  <si>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</si>
  <si>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</si>
  <si>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</si>
  <si>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</si>
  <si>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</si>
  <si>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</si>
  <si>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</si>
  <si>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</si>
  <si>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</si>
  <si>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</si>
  <si>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</si>
  <si>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</si>
  <si>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</si>
  <si>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</si>
  <si>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</si>
  <si>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</si>
  <si>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</si>
  <si>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</si>
  <si>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</si>
  <si>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</si>
  <si>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</si>
  <si>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</si>
  <si>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</si>
  <si>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</si>
  <si>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</si>
  <si>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</si>
  <si>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</si>
  <si>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</si>
  <si>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</si>
  <si>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</si>
  <si>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</si>
  <si>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</si>
  <si>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</si>
  <si>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</si>
  <si>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</si>
  <si>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</si>
  <si>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</si>
  <si>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</si>
  <si>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</si>
  <si>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</si>
  <si>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</si>
  <si>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</si>
  <si>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</si>
  <si>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</si>
  <si>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</si>
  <si>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</si>
  <si>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</si>
  <si>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</si>
  <si>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</si>
  <si>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</si>
  <si>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</si>
  <si>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</si>
  <si>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</si>
  <si>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</si>
  <si>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</si>
  <si>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</si>
  <si>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</si>
  <si>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</si>
  <si>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</si>
  <si>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</si>
  <si>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</si>
  <si>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</si>
  <si>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</si>
  <si>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</si>
  <si>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</si>
  <si>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</si>
  <si>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</si>
  <si>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</si>
  <si>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</si>
  <si>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</si>
  <si>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</si>
  <si>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</si>
  <si>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</si>
  <si>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</si>
  <si>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</si>
  <si>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</si>
  <si>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</si>
  <si>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</si>
  <si>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</si>
  <si>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</si>
  <si>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</si>
  <si>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</si>
  <si>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</si>
  <si>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</si>
  <si>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</si>
  <si>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</si>
  <si>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</si>
  <si>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</si>
  <si>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</si>
  <si>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</si>
  <si>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</si>
  <si>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</si>
  <si>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</si>
  <si>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</si>
  <si>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</si>
  <si>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</si>
  <si>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</si>
  <si>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</si>
  <si>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</si>
  <si>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</si>
  <si>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</si>
  <si>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</si>
  <si>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</si>
  <si>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</si>
  <si>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</si>
  <si>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</si>
  <si>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</si>
  <si>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</si>
  <si>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</si>
  <si>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</si>
  <si>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</si>
  <si>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</si>
  <si>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</si>
  <si>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</si>
  <si>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</si>
  <si>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</si>
  <si>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</si>
  <si>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</si>
  <si>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</si>
  <si>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</si>
  <si>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</si>
  <si>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</si>
  <si>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</si>
  <si>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</si>
  <si>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</si>
  <si>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</si>
  <si>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</si>
  <si>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</si>
  <si>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</si>
  <si>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</si>
  <si>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</si>
  <si>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</si>
  <si>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</si>
  <si>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</si>
  <si>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</si>
  <si>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</si>
  <si>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</si>
  <si>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</si>
  <si>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</si>
  <si>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</si>
  <si>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</si>
  <si>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</si>
  <si>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</si>
  <si>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</si>
  <si>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</si>
  <si>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</si>
  <si>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</si>
  <si>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</si>
  <si>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</si>
  <si>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</si>
  <si>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</si>
  <si>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</si>
  <si>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</si>
  <si>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</si>
  <si>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</si>
  <si>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</si>
  <si>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</si>
  <si>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</si>
  <si>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</si>
  <si>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</si>
  <si>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</si>
  <si>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</si>
  <si>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</si>
  <si>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</si>
  <si>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</si>
  <si>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</si>
  <si>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</si>
  <si>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</si>
  <si>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</si>
  <si>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</si>
  <si>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</si>
  <si>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</si>
  <si>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</si>
  <si>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</si>
  <si>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</si>
  <si>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</si>
  <si>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</si>
  <si>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</si>
  <si>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</si>
  <si>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</si>
  <si>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</si>
  <si>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</si>
  <si>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</si>
  <si>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</si>
  <si>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</si>
  <si>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</si>
  <si>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</si>
  <si>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</si>
  <si>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</si>
  <si>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</si>
  <si>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</si>
  <si>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</si>
  <si>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</si>
  <si>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</si>
  <si>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</si>
  <si>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</si>
  <si>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</si>
  <si>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</si>
  <si>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</si>
  <si>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</si>
  <si>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</si>
  <si>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</si>
  <si>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</si>
  <si>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</si>
  <si>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</si>
  <si>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</si>
  <si>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</si>
  <si>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</si>
  <si>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</si>
  <si>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</si>
  <si>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</si>
  <si>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</si>
  <si>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</si>
  <si>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</si>
  <si>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</si>
  <si>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</si>
  <si>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</si>
  <si>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</si>
  <si>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</si>
  <si>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</si>
  <si>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</si>
  <si>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</si>
  <si>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</si>
  <si>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</si>
  <si>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</si>
  <si>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</si>
  <si>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</si>
  <si>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</si>
  <si>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</si>
  <si>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</si>
  <si>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</si>
  <si>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</si>
  <si>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</si>
  <si>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</si>
  <si>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</si>
  <si>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</si>
  <si>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</si>
  <si>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</si>
  <si>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</si>
  <si>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</si>
  <si>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</si>
  <si>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</si>
  <si>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</si>
  <si>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</si>
  <si>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</si>
  <si>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</si>
  <si>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</si>
  <si>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</si>
  <si>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</si>
  <si>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</si>
  <si>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</si>
  <si>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</si>
  <si>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</si>
  <si>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</si>
  <si>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</si>
  <si>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</si>
  <si>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</si>
  <si>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</si>
  <si>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</si>
  <si>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</si>
  <si>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</si>
  <si>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</si>
  <si>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</si>
  <si>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</si>
  <si>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</si>
  <si>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</si>
  <si>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</si>
  <si>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</si>
  <si>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</si>
  <si>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</si>
  <si>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</si>
  <si>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</si>
  <si>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</si>
  <si>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</si>
  <si>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</si>
  <si>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</si>
  <si>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</si>
  <si>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</si>
  <si>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</si>
  <si>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</si>
  <si>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</si>
  <si>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</si>
  <si>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</si>
  <si>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</si>
  <si>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</si>
  <si>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</si>
  <si>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</si>
  <si>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</si>
  <si>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</si>
  <si>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</si>
  <si>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</si>
  <si>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</si>
  <si>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</si>
  <si>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</si>
  <si>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</si>
  <si>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</si>
  <si>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</si>
  <si>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</si>
  <si>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</si>
  <si>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</si>
  <si>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</si>
  <si>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</si>
  <si>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</si>
  <si>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</si>
  <si>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</si>
  <si>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</si>
  <si>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</si>
  <si>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</si>
  <si>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</si>
  <si>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</si>
  <si>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</si>
  <si>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</si>
  <si>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</si>
  <si>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</si>
  <si>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</si>
  <si>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</si>
  <si>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</si>
  <si>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</si>
  <si>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</si>
  <si>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</si>
  <si>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</si>
  <si>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</si>
  <si>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</si>
  <si>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</si>
  <si>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</si>
  <si>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</si>
  <si>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</si>
  <si>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</si>
  <si>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</si>
  <si>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</si>
  <si>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</si>
  <si>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</si>
  <si>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</si>
  <si>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</si>
  <si>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</si>
  <si>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</si>
  <si>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</si>
  <si>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</si>
  <si>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</si>
  <si>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</si>
  <si>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</si>
  <si>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</si>
  <si>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</si>
  <si>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</si>
  <si>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</si>
  <si>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</si>
  <si>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</si>
  <si>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</si>
  <si>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</si>
  <si>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</si>
  <si>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</si>
  <si>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</si>
  <si>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</si>
  <si>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</si>
  <si>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</si>
  <si>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</si>
  <si>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</si>
  <si>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</si>
  <si>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</si>
  <si>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</si>
  <si>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</si>
  <si>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</si>
  <si>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</si>
  <si>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</si>
  <si>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</si>
  <si>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</si>
  <si>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</si>
  <si>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</si>
  <si>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</si>
  <si>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</si>
  <si>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</si>
  <si>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</si>
  <si>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</si>
  <si>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</si>
  <si>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</si>
  <si>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</si>
  <si>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</si>
  <si>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</si>
  <si>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</si>
  <si>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</si>
  <si>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</si>
  <si>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</si>
  <si>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</si>
  <si>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</si>
  <si>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</si>
  <si>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</si>
  <si>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</si>
  <si>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</si>
  <si>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</si>
  <si>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</si>
  <si>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</si>
  <si>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</si>
  <si>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</si>
  <si>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</si>
  <si>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</si>
  <si>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</si>
  <si>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</si>
  <si>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</si>
  <si>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</si>
  <si>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</si>
  <si>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</si>
  <si>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</si>
  <si>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</si>
  <si>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</si>
  <si>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</si>
  <si>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</si>
  <si>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</si>
  <si>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</si>
  <si>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</si>
  <si>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</si>
  <si>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</si>
  <si>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</si>
  <si>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</si>
  <si>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</si>
  <si>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</si>
  <si>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</si>
  <si>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</si>
  <si>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</si>
  <si>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</si>
  <si>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</si>
  <si>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</si>
  <si>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</si>
  <si>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</si>
  <si>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</si>
  <si>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</si>
  <si>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</si>
  <si>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</si>
  <si>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</si>
  <si>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</si>
  <si>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</si>
  <si>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</si>
  <si>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</si>
  <si>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</si>
  <si>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</si>
  <si>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</si>
  <si>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</si>
  <si>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</si>
  <si>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</si>
  <si>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</si>
  <si>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</si>
  <si>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</si>
  <si>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</si>
  <si>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</si>
  <si>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</si>
  <si>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</si>
  <si>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</si>
  <si>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</si>
  <si>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</si>
  <si>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</si>
  <si>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</si>
  <si>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</si>
  <si>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</si>
  <si>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</si>
  <si>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</si>
  <si>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</si>
  <si>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</si>
  <si>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</si>
  <si>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</si>
  <si>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</si>
  <si>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</si>
  <si>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</si>
  <si>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</si>
  <si>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</si>
  <si>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</si>
  <si>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</si>
  <si>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</si>
  <si>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</si>
  <si>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</si>
  <si>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</si>
  <si>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</si>
  <si>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</si>
  <si>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</si>
  <si>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</si>
  <si>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</si>
  <si>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</si>
  <si>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</si>
  <si>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</si>
  <si>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</si>
  <si>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</si>
  <si>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</si>
  <si>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</si>
  <si>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</si>
  <si>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</si>
  <si>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</si>
  <si>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</si>
  <si>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</si>
  <si>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</si>
  <si>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</si>
  <si>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</si>
  <si>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</si>
  <si>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</si>
  <si>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</si>
  <si>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</si>
  <si>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</si>
  <si>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</si>
  <si>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</si>
  <si>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</si>
  <si>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</si>
  <si>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</si>
  <si>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</si>
  <si>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</si>
  <si>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</si>
  <si>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</si>
  <si>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</si>
  <si>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</si>
  <si>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</si>
  <si>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</si>
  <si>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</si>
  <si>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</si>
  <si>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</si>
  <si>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</si>
  <si>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</si>
  <si>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</si>
  <si>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</si>
  <si>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</si>
  <si>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</si>
  <si>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</si>
  <si>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</si>
  <si>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</si>
  <si>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</si>
  <si>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</si>
  <si>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</si>
  <si>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</si>
  <si>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</si>
  <si>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</si>
  <si>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</si>
  <si>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</si>
  <si>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</si>
  <si>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</si>
  <si>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</si>
  <si>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</si>
  <si>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</si>
  <si>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</si>
  <si>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</si>
  <si>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</si>
  <si>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</si>
  <si>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</si>
  <si>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</si>
  <si>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</si>
  <si>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</si>
  <si>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</si>
  <si>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</si>
  <si>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</si>
  <si>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</si>
  <si>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</si>
  <si>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</si>
  <si>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</si>
  <si>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</si>
  <si>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</si>
  <si>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</si>
  <si>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</si>
  <si>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</si>
  <si>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</si>
  <si>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</si>
  <si>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</si>
  <si>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</si>
  <si>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</si>
  <si>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</si>
  <si>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</si>
  <si>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</si>
  <si>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</si>
  <si>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</si>
  <si>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</si>
  <si>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</si>
  <si>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</si>
  <si>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</si>
  <si>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</si>
  <si>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</si>
  <si>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</si>
  <si>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</si>
  <si>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</si>
  <si>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</si>
  <si>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</si>
  <si>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</si>
  <si>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</si>
  <si>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</si>
  <si>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</si>
  <si>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</si>
  <si>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</si>
  <si>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</si>
  <si>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</si>
  <si>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</si>
  <si>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</si>
  <si>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</si>
  <si>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</si>
  <si>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</si>
  <si>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</si>
  <si>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</si>
  <si>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</si>
  <si>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</si>
  <si>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</si>
  <si>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</si>
  <si>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</si>
  <si>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</si>
  <si>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</si>
  <si>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</si>
  <si>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</si>
  <si>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</si>
  <si>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</si>
  <si>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</si>
  <si>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</si>
  <si>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</si>
  <si>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</si>
  <si>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</si>
  <si>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</si>
  <si>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</si>
  <si>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</si>
  <si>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</si>
  <si>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</si>
  <si>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</si>
  <si>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</si>
  <si>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</si>
  <si>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</si>
  <si>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</si>
  <si>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</si>
  <si>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</si>
  <si>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</si>
  <si>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</si>
  <si>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</si>
  <si>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</si>
  <si>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</si>
  <si>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</si>
  <si>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</si>
  <si>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</si>
  <si>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</si>
  <si>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</si>
  <si>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</si>
  <si>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</si>
  <si>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</si>
  <si>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</si>
  <si>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</si>
  <si>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</si>
  <si>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</si>
  <si>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</si>
  <si>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</si>
  <si>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</si>
  <si>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</si>
  <si>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</si>
  <si>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</si>
  <si>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</si>
  <si>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</si>
  <si>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</si>
  <si>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</si>
  <si>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</si>
  <si>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</si>
  <si>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</si>
  <si>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</si>
  <si>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</si>
  <si>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</si>
  <si>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</si>
  <si>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</si>
  <si>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</si>
  <si>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</si>
  <si>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</si>
  <si>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</si>
  <si>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</si>
  <si>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</si>
  <si>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</si>
  <si>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</si>
  <si>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</si>
  <si>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</si>
  <si>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</si>
  <si>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</si>
  <si>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</si>
  <si>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</si>
  <si>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</si>
  <si>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</si>
  <si>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</si>
  <si>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</si>
  <si>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</si>
  <si>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</si>
  <si>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</si>
  <si>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</si>
  <si>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</si>
  <si>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</si>
  <si>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</si>
  <si>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</si>
  <si>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</si>
  <si>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</si>
  <si>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</si>
  <si>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</si>
  <si>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</si>
  <si>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</si>
  <si>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</si>
  <si>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</si>
  <si>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</si>
  <si>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</si>
  <si>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</si>
  <si>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</si>
  <si>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</si>
  <si>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</si>
  <si>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</si>
  <si>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</si>
  <si>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</si>
  <si>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</si>
  <si>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</si>
  <si>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</si>
  <si>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</si>
  <si>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</si>
  <si>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</si>
  <si>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</si>
  <si>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</si>
  <si>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</si>
  <si>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</si>
  <si>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</si>
  <si>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</si>
  <si>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</si>
  <si>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</si>
  <si>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</si>
  <si>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</si>
  <si>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</si>
  <si>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</si>
  <si>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</si>
  <si>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</si>
  <si>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</si>
  <si>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</si>
  <si>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</si>
  <si>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</si>
  <si>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</si>
  <si>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</si>
  <si>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</si>
  <si>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</si>
  <si>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</si>
  <si>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</si>
  <si>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</si>
  <si>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</si>
  <si>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</si>
  <si>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</si>
  <si>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</si>
  <si>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</si>
  <si>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</si>
  <si>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</si>
  <si>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</si>
  <si>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</si>
  <si>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</si>
  <si>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</si>
  <si>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</si>
  <si>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</si>
  <si>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</si>
  <si>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</si>
  <si>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</si>
  <si>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</si>
  <si>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</si>
  <si>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</si>
  <si>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</si>
  <si>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</si>
  <si>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</si>
  <si>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</si>
  <si>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</si>
  <si>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</si>
  <si>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</si>
  <si>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</si>
  <si>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</si>
  <si>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</si>
  <si>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</si>
  <si>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</si>
  <si>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</si>
  <si>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</si>
  <si>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</si>
  <si>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</si>
  <si>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</si>
  <si>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</si>
  <si>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</si>
  <si>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</si>
  <si>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</si>
  <si>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</si>
  <si>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</si>
  <si>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</si>
  <si>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</si>
  <si>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</si>
  <si>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</si>
  <si>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</si>
  <si>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</si>
  <si>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</si>
  <si>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</si>
  <si>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</si>
  <si>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</si>
  <si>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</si>
  <si>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</si>
  <si>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</si>
  <si>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</si>
  <si>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</si>
  <si>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</si>
  <si>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</si>
  <si>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</si>
  <si>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</si>
  <si>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</si>
  <si>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</si>
  <si>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</si>
  <si>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</si>
  <si>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</si>
  <si>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</si>
  <si>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</si>
  <si>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</si>
  <si>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</si>
  <si>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</si>
  <si>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</si>
  <si>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</si>
  <si>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</si>
  <si>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</si>
  <si>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</si>
  <si>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</si>
  <si>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</si>
  <si>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</si>
  <si>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</si>
  <si>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</si>
  <si>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</si>
  <si>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</si>
  <si>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</si>
  <si>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</si>
  <si>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</si>
  <si>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</si>
  <si>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</si>
  <si>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</si>
  <si>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</si>
  <si>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</si>
  <si>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</si>
  <si>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</si>
  <si>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</si>
  <si>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</si>
  <si>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</si>
  <si>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</si>
  <si>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</si>
  <si>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</si>
  <si>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</si>
  <si>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</si>
  <si>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</si>
  <si>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</si>
  <si>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</si>
  <si>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</si>
  <si>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</si>
  <si>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</si>
  <si>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</si>
  <si>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</si>
  <si>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</si>
  <si>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</si>
  <si>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</si>
  <si>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</si>
  <si>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</si>
  <si>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</si>
  <si>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</si>
  <si>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</si>
  <si>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</si>
  <si>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</si>
  <si>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</si>
  <si>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</si>
  <si>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</si>
  <si>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</si>
  <si>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</si>
  <si>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</si>
  <si>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</si>
  <si>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</si>
  <si>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</si>
  <si>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</si>
  <si>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</si>
  <si>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</si>
  <si>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</si>
  <si>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</si>
  <si>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</si>
  <si>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</si>
  <si>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</si>
  <si>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</si>
  <si>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</si>
  <si>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</si>
  <si>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</si>
  <si>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</si>
  <si>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</si>
  <si>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</si>
  <si>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</si>
  <si>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</si>
  <si>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</si>
  <si>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</si>
  <si>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</si>
  <si>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</si>
  <si>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</si>
  <si>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</si>
  <si>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</si>
  <si>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</si>
  <si>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</si>
  <si>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</si>
  <si>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</si>
  <si>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</si>
  <si>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</si>
  <si>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</si>
  <si>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</si>
  <si>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</si>
  <si>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</si>
  <si>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</si>
  <si>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</si>
  <si>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</si>
  <si>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</si>
  <si>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</si>
  <si>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</si>
  <si>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</si>
  <si>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</si>
  <si>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</si>
  <si>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</si>
  <si>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</si>
  <si>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</si>
  <si>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</si>
  <si>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</si>
  <si>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</si>
  <si>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</si>
  <si>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</si>
  <si>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</si>
  <si>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</si>
  <si>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</si>
  <si>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</si>
  <si>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</si>
  <si>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</si>
  <si>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</si>
  <si>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</si>
  <si>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</si>
  <si>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</si>
  <si>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</si>
  <si>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</si>
  <si>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</si>
  <si>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</si>
  <si>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</si>
  <si>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</si>
  <si>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</si>
  <si>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</si>
  <si>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</si>
  <si>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</si>
  <si>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</si>
  <si>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</si>
  <si>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</si>
  <si>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</si>
  <si>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</si>
  <si>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</si>
  <si>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</si>
  <si>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</si>
  <si>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</si>
  <si>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</si>
  <si>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</si>
  <si>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</si>
  <si>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</si>
  <si>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</si>
  <si>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</si>
  <si>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</si>
  <si>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</si>
  <si>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</si>
  <si>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</si>
  <si>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</si>
  <si>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</si>
  <si>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</si>
  <si>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</si>
  <si>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</si>
  <si>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</si>
  <si>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</si>
  <si>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</si>
  <si>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</si>
  <si>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</si>
  <si>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</si>
  <si>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</si>
  <si>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</si>
  <si>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</si>
  <si>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</si>
  <si>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</si>
  <si>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</si>
  <si>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</si>
  <si>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</si>
  <si>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</si>
  <si>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</si>
  <si>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</si>
  <si>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</si>
  <si>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</si>
  <si>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</si>
  <si>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</si>
  <si>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</si>
  <si>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</si>
  <si>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</si>
  <si>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</si>
  <si>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</si>
  <si>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</si>
  <si>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</si>
  <si>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</si>
  <si>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</si>
  <si>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</si>
  <si>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</si>
  <si>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</si>
  <si>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</si>
  <si>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</si>
  <si>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</si>
  <si>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</si>
  <si>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</si>
  <si>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</si>
  <si>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</si>
  <si>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</si>
  <si>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</si>
  <si>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</si>
  <si>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</si>
  <si>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</si>
  <si>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</si>
  <si>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</si>
  <si>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</si>
  <si>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</si>
  <si>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</si>
  <si>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</si>
  <si>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</si>
  <si>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</si>
  <si>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</si>
  <si>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</si>
  <si>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</si>
  <si>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</si>
  <si>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</si>
  <si>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</si>
  <si>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</si>
  <si>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</si>
  <si>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</si>
  <si>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</si>
  <si>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</si>
  <si>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</si>
  <si>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</si>
  <si>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</si>
  <si>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</si>
  <si>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</si>
  <si>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</si>
  <si>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</si>
  <si>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</si>
  <si>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</si>
  <si>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</si>
  <si>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</si>
  <si>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</si>
  <si>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</si>
  <si>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</si>
  <si>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</si>
  <si>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</si>
  <si>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</si>
  <si>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</si>
  <si>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</si>
  <si>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</si>
  <si>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</si>
  <si>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</si>
  <si>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</si>
  <si>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</si>
  <si>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</si>
  <si>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</si>
  <si>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</si>
  <si>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</si>
  <si>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</si>
  <si>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</si>
  <si>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</si>
  <si>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</si>
  <si>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</si>
  <si>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</si>
  <si>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</si>
  <si>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</si>
  <si>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</si>
  <si>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</si>
  <si>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</si>
  <si>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</si>
  <si>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</si>
  <si>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</si>
  <si>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</si>
  <si>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</si>
  <si>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</si>
  <si>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</si>
  <si>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</si>
  <si>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</si>
  <si>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</si>
  <si>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</si>
  <si>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</si>
  <si>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</si>
  <si>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</si>
  <si>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</si>
  <si>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</si>
  <si>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</si>
  <si>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</si>
  <si>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</si>
  <si>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</si>
  <si>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</si>
  <si>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</si>
  <si>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</si>
  <si>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</si>
  <si>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</si>
  <si>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</si>
  <si>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</si>
  <si>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</si>
  <si>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</si>
  <si>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</si>
  <si>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</si>
  <si>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</si>
  <si>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</si>
  <si>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</si>
  <si>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</si>
  <si>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</si>
  <si>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</si>
  <si>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</si>
  <si>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</si>
  <si>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</si>
  <si>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</si>
  <si>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</si>
  <si>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</si>
  <si>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</si>
  <si>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</si>
  <si>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</si>
  <si>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</si>
  <si>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</si>
  <si>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</si>
  <si>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</si>
  <si>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</si>
  <si>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</si>
  <si>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</si>
  <si>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</si>
  <si>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</si>
  <si>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</si>
  <si>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</si>
  <si>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</si>
  <si>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</si>
  <si>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</si>
  <si>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</si>
  <si>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</si>
  <si>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</si>
  <si>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</si>
  <si>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</si>
  <si>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</si>
  <si>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</si>
  <si>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</si>
  <si>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</si>
  <si>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</si>
  <si>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</si>
  <si>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</si>
  <si>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</si>
  <si>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</si>
  <si>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</si>
  <si>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</si>
  <si>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</si>
  <si>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</si>
  <si>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</si>
  <si>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</si>
  <si>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</si>
  <si>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</si>
  <si>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</si>
  <si>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</si>
  <si>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</si>
  <si>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</si>
  <si>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</si>
  <si>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</si>
  <si>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</si>
  <si>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</si>
  <si>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</si>
  <si>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</si>
  <si>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</si>
  <si>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</si>
  <si>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</si>
  <si>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</si>
  <si>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</si>
  <si>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</si>
  <si>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</si>
  <si>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</si>
  <si>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</si>
  <si>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</si>
  <si>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</si>
  <si>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</si>
  <si>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</si>
  <si>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</si>
  <si>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</si>
  <si>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</si>
  <si>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</si>
  <si>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</si>
  <si>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</si>
  <si>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</si>
  <si>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</si>
  <si>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</si>
  <si>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</si>
  <si>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</si>
  <si>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</si>
  <si>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</si>
  <si>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</si>
  <si>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</si>
  <si>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</si>
  <si>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</si>
  <si>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</si>
  <si>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</si>
  <si>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</si>
  <si>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</si>
  <si>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</si>
  <si>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</si>
  <si>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</si>
  <si>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</si>
  <si>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</si>
  <si>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</si>
  <si>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</si>
  <si>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</si>
  <si>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</si>
  <si>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</si>
  <si>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</si>
  <si>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</si>
  <si>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</si>
  <si>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</si>
  <si>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</si>
  <si>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</si>
  <si>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</si>
  <si>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</si>
  <si>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</si>
  <si>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</si>
  <si>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</si>
  <si>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</si>
  <si>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</si>
  <si>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</si>
  <si>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</si>
  <si>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</si>
  <si>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</si>
  <si>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</si>
  <si>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</si>
  <si>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</si>
  <si>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</si>
  <si>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</si>
  <si>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</si>
  <si>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</si>
  <si>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</si>
  <si>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</si>
  <si>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</si>
  <si>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</si>
  <si>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</si>
  <si>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</si>
  <si>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</si>
  <si>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</si>
  <si>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</si>
  <si>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</si>
  <si>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</si>
  <si>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</si>
  <si>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</si>
  <si>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</si>
  <si>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</si>
  <si>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</si>
  <si>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</si>
  <si>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</si>
  <si>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</si>
  <si>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</si>
  <si>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</si>
  <si>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</si>
  <si>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</si>
  <si>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</si>
  <si>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</si>
  <si>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</si>
  <si>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</si>
  <si>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</si>
  <si>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</si>
  <si>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</si>
  <si>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</si>
  <si>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</si>
  <si>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</si>
  <si>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</si>
  <si>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</si>
  <si>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</si>
  <si>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</si>
  <si>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</si>
  <si>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</si>
  <si>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</si>
  <si>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</si>
  <si>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</si>
  <si>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</si>
  <si>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</si>
  <si>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</si>
  <si>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</si>
  <si>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</si>
  <si>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</si>
  <si>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</si>
  <si>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</si>
  <si>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</si>
  <si>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</si>
  <si>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</si>
  <si>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</si>
  <si>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</si>
  <si>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</si>
  <si>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</si>
  <si>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</si>
  <si>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</si>
  <si>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</si>
  <si>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</si>
  <si>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</si>
  <si>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</si>
  <si>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</si>
  <si>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</si>
  <si>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</si>
  <si>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</si>
  <si>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</si>
  <si>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</si>
  <si>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</si>
  <si>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</si>
  <si>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</si>
  <si>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</si>
  <si>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</si>
  <si>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</si>
  <si>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</si>
  <si>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</si>
  <si>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</si>
  <si>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</si>
  <si>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</si>
  <si>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</si>
  <si>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</si>
  <si>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</si>
  <si>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</si>
  <si>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</si>
  <si>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</si>
  <si>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</si>
  <si>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</si>
  <si>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</si>
  <si>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</si>
  <si>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</si>
  <si>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</si>
  <si>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</si>
  <si>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</si>
  <si>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</si>
  <si>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</si>
  <si>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</si>
  <si>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</si>
  <si>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</si>
  <si>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</si>
  <si>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</si>
  <si>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</si>
  <si>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</si>
  <si>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</si>
  <si>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</si>
  <si>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</si>
  <si>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</si>
  <si>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</si>
  <si>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</si>
  <si>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</si>
  <si>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</si>
  <si>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</si>
  <si>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</si>
  <si>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</si>
  <si>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</si>
  <si>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</si>
  <si>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</si>
  <si>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</si>
  <si>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</si>
  <si>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</si>
  <si>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</si>
  <si>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</si>
  <si>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</si>
  <si>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</si>
  <si>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</si>
  <si>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</si>
  <si>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</si>
  <si>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</si>
  <si>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</si>
  <si>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</si>
  <si>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</si>
  <si>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</si>
  <si>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</si>
  <si>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</si>
  <si>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</si>
  <si>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</si>
  <si>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</si>
  <si>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</si>
  <si>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</si>
  <si>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</si>
  <si>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</si>
  <si>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</si>
  <si>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</si>
  <si>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</si>
  <si>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</si>
  <si>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</si>
  <si>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</si>
  <si>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</si>
  <si>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</si>
  <si>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</si>
  <si>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</si>
  <si>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</si>
  <si>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</si>
  <si>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</si>
  <si>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</si>
  <si>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</si>
  <si>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</si>
  <si>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</si>
  <si>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</si>
  <si>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</si>
  <si>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</si>
  <si>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</si>
  <si>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</si>
  <si>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</si>
  <si>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</si>
  <si>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</si>
  <si>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</si>
  <si>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</si>
  <si>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</si>
  <si>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</si>
  <si>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</si>
  <si>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</si>
  <si>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</si>
  <si>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</si>
  <si>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</si>
  <si>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</si>
  <si>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</si>
  <si>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</si>
  <si>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</si>
  <si>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</si>
  <si>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</si>
  <si>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</si>
  <si>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</si>
  <si>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</si>
  <si>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</si>
  <si>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</si>
  <si>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</si>
  <si>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</si>
  <si>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</si>
  <si>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</si>
  <si>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</si>
  <si>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</si>
  <si>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</si>
  <si>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</si>
  <si>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</si>
  <si>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</si>
  <si>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</si>
  <si>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</si>
  <si>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</si>
  <si>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</si>
  <si>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</si>
  <si>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</si>
  <si>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</si>
  <si>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</si>
  <si>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</si>
  <si>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</si>
  <si>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</si>
  <si>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</si>
  <si>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</si>
  <si>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</si>
  <si>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</si>
  <si>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</si>
  <si>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</si>
  <si>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</si>
  <si>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</si>
  <si>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</si>
  <si>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</si>
  <si>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</si>
  <si>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</si>
  <si>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</si>
  <si>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</si>
  <si>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</si>
  <si>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</si>
  <si>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</si>
  <si>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</si>
  <si>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</si>
  <si>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</si>
  <si>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</si>
  <si>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</si>
  <si>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</si>
  <si>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</si>
  <si>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</si>
  <si>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</si>
  <si>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</si>
  <si>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</si>
  <si>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</si>
  <si>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</si>
  <si>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</si>
  <si>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</si>
  <si>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</si>
  <si>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</si>
  <si>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</si>
  <si>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</si>
  <si>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</si>
  <si>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</si>
  <si>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</si>
  <si>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</si>
  <si>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</si>
  <si>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</si>
  <si>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</si>
  <si>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</si>
  <si>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</si>
  <si>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</si>
  <si>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</si>
  <si>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</si>
  <si>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</si>
  <si>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</si>
  <si>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</si>
  <si>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</si>
  <si>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</si>
  <si>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</si>
  <si>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</si>
  <si>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</si>
  <si>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</si>
  <si>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</si>
  <si>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</si>
  <si>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</si>
  <si>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</si>
  <si>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</si>
  <si>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</si>
  <si>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</si>
  <si>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</si>
  <si>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</si>
  <si>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</si>
  <si>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</si>
  <si>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</si>
  <si>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</si>
  <si>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</si>
  <si>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</si>
  <si>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</si>
  <si>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</si>
  <si>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</si>
  <si>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</si>
  <si>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</si>
  <si>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</si>
  <si>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</si>
  <si>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</si>
  <si>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</si>
  <si>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</si>
  <si>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</si>
  <si>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</si>
  <si>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</si>
  <si>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</si>
  <si>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</si>
  <si>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</si>
  <si>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</si>
  <si>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</si>
  <si>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</si>
  <si>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</si>
  <si>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</si>
  <si>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</si>
  <si>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</si>
  <si>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</si>
  <si>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</si>
  <si>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</si>
  <si>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</si>
  <si>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</si>
  <si>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</si>
  <si>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</si>
  <si>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</si>
  <si>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</si>
  <si>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</si>
  <si>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</si>
  <si>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</si>
  <si>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</si>
  <si>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</si>
  <si>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</si>
  <si>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</si>
  <si>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</si>
  <si>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</si>
  <si>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</si>
  <si>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</si>
  <si>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</si>
  <si>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</si>
  <si>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</si>
  <si>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</si>
  <si>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</si>
  <si>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</si>
  <si>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</si>
  <si>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</si>
  <si>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</si>
  <si>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</si>
  <si>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</si>
  <si>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</si>
  <si>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</si>
  <si>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</si>
  <si>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</si>
  <si>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</si>
  <si>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</si>
  <si>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</si>
  <si>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</si>
  <si>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</si>
  <si>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</si>
  <si>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</si>
  <si>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</si>
  <si>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</si>
  <si>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</si>
  <si>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</si>
  <si>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</si>
  <si>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</si>
  <si>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</si>
  <si>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</si>
  <si>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</si>
  <si>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</si>
  <si>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</si>
  <si>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</si>
  <si>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</si>
  <si>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</si>
  <si>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</si>
  <si>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</si>
  <si>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</si>
  <si>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</si>
  <si>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</si>
  <si>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</si>
  <si>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</si>
  <si>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</si>
  <si>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</si>
  <si>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</si>
  <si>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</si>
  <si>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</si>
  <si>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</si>
  <si>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</si>
  <si>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</si>
  <si>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</si>
  <si>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</si>
  <si>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</si>
  <si>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</si>
  <si>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</si>
  <si>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</si>
  <si>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</si>
  <si>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</si>
  <si>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</si>
  <si>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</si>
  <si>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</si>
  <si>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</si>
  <si>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</si>
  <si>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</si>
  <si>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</si>
  <si>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</si>
  <si>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</si>
  <si>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</si>
  <si>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</si>
  <si>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</si>
  <si>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</si>
  <si>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</si>
  <si>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</si>
  <si>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</si>
  <si>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</si>
  <si>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</si>
  <si>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</si>
  <si>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</si>
  <si>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</si>
  <si>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</si>
  <si>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</si>
  <si>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</si>
  <si>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</si>
  <si>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</si>
  <si>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</si>
  <si>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</si>
  <si>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</si>
  <si>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</si>
  <si>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</si>
  <si>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</si>
  <si>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</si>
  <si>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</si>
  <si>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</si>
  <si>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</si>
  <si>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</si>
  <si>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</si>
  <si>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</si>
  <si>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</si>
  <si>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</si>
  <si>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</si>
  <si>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</si>
  <si>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</si>
  <si>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</si>
  <si>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</si>
  <si>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</si>
  <si>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</si>
  <si>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</si>
  <si>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</si>
  <si>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</si>
  <si>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</si>
  <si>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</si>
  <si>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</si>
  <si>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</si>
  <si>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</si>
  <si>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</si>
  <si>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</si>
  <si>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</si>
  <si>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</si>
  <si>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</si>
  <si>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</si>
  <si>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</si>
  <si>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</si>
  <si>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</si>
  <si>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</si>
  <si>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</si>
  <si>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</si>
  <si>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</si>
  <si>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</si>
  <si>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</si>
  <si>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</si>
  <si>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</si>
  <si>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</si>
  <si>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</si>
  <si>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</si>
  <si>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</si>
  <si>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</si>
  <si>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</si>
  <si>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</si>
  <si>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</si>
  <si>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</si>
  <si>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</si>
  <si>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</si>
  <si>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</si>
  <si>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</si>
  <si>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</si>
  <si>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</si>
  <si>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</si>
  <si>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</si>
  <si>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</si>
  <si>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</si>
  <si>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</si>
  <si>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</si>
  <si>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</si>
  <si>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</si>
  <si>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</si>
  <si>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</si>
  <si>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</si>
  <si>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</si>
  <si>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</si>
  <si>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</si>
  <si>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</si>
  <si>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</si>
  <si>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</si>
  <si>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</si>
  <si>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</si>
  <si>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</si>
  <si>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</si>
  <si>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</si>
  <si>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</si>
  <si>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</si>
  <si>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</si>
  <si>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</si>
  <si>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</si>
  <si>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</si>
  <si>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</si>
  <si>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</si>
  <si>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</si>
  <si>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</si>
  <si>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</si>
  <si>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</si>
  <si>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</si>
  <si>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</si>
  <si>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</si>
  <si>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</si>
  <si>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</si>
  <si>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</si>
  <si>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</si>
  <si>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</si>
  <si>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</si>
  <si>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</si>
  <si>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</si>
  <si>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</si>
  <si>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</si>
  <si>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</si>
  <si>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</si>
  <si>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</si>
  <si>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</si>
  <si>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</si>
  <si>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</si>
  <si>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</si>
  <si>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</si>
  <si>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</si>
  <si>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</si>
  <si>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</si>
  <si>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</si>
  <si>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</si>
  <si>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</si>
  <si>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</si>
  <si>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</si>
  <si>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</si>
  <si>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</si>
  <si>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</si>
  <si>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</si>
  <si>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</si>
  <si>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</si>
  <si>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</si>
  <si>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</si>
  <si>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</si>
  <si>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</si>
  <si>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</si>
  <si>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</si>
  <si>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</si>
  <si>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</si>
  <si>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</si>
  <si>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</si>
  <si>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</si>
  <si>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</si>
  <si>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</si>
  <si>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</si>
  <si>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</si>
  <si>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</si>
  <si>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</si>
  <si>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</si>
  <si>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</si>
  <si>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</si>
  <si>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</si>
  <si>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</si>
  <si>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</si>
  <si>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</si>
  <si>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</si>
  <si>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</si>
  <si>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</si>
  <si>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</si>
  <si>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</si>
  <si>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</si>
  <si>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</si>
  <si>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</si>
  <si>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</si>
  <si>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</si>
  <si>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</si>
  <si>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</si>
  <si>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</si>
  <si>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</si>
  <si>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</si>
  <si>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</si>
  <si>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</si>
  <si>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</si>
  <si>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</si>
  <si>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</si>
  <si>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</si>
  <si>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</si>
  <si>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</si>
  <si>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</si>
  <si>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</si>
  <si>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</si>
  <si>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</si>
  <si>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</si>
  <si>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</si>
  <si>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</si>
  <si>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</si>
  <si>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</si>
  <si>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</si>
  <si>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</si>
  <si>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</si>
  <si>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</si>
  <si>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</si>
  <si>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</si>
  <si>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</si>
  <si>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</si>
  <si>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</si>
  <si>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</si>
  <si>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</si>
  <si>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</si>
  <si>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</si>
  <si>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</si>
  <si>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</si>
  <si>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</si>
  <si>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</si>
  <si>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</si>
  <si>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</si>
  <si>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</si>
  <si>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</si>
  <si>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</si>
  <si>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</si>
  <si>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</si>
  <si>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</si>
  <si>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</si>
  <si>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</si>
  <si>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</si>
  <si>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</si>
  <si>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</si>
  <si>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</si>
  <si>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</si>
  <si>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</si>
  <si>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</si>
  <si>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</si>
  <si>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</si>
  <si>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</si>
  <si>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</si>
  <si>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</si>
  <si>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</si>
  <si>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</si>
  <si>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</si>
  <si>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</si>
  <si>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</si>
  <si>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</si>
  <si>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</si>
  <si>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</si>
  <si>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</si>
  <si>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</si>
  <si>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</si>
  <si>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</si>
  <si>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</si>
  <si>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</si>
  <si>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</si>
  <si>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</si>
  <si>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</si>
  <si>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</si>
  <si>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</si>
  <si>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</si>
  <si>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</si>
  <si>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</si>
  <si>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</si>
  <si>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</si>
  <si>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</si>
  <si>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</si>
  <si>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</si>
  <si>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</si>
  <si>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</si>
  <si>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</si>
  <si>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</si>
  <si>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</si>
  <si>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</si>
  <si>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</si>
  <si>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</si>
  <si>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</si>
  <si>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</si>
  <si>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</si>
  <si>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</si>
  <si>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</si>
  <si>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</si>
  <si>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</si>
  <si>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</si>
  <si>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</si>
  <si>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</si>
  <si>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</si>
  <si>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</si>
  <si>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</si>
  <si>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</si>
  <si>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</si>
  <si>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</si>
  <si>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</si>
  <si>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</si>
  <si>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</si>
  <si>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</si>
  <si>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</si>
  <si>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</si>
  <si>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</si>
  <si>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</si>
  <si>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</si>
  <si>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</si>
  <si>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</si>
  <si>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</si>
  <si>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</si>
  <si>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</si>
  <si>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</si>
  <si>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</si>
  <si>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</si>
  <si>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</si>
  <si>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</si>
  <si>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</si>
  <si>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</si>
  <si>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</si>
  <si>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</si>
  <si>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</si>
  <si>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</si>
  <si>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</si>
  <si>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</si>
  <si>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</si>
  <si>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</si>
  <si>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</si>
  <si>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</si>
  <si>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</si>
  <si>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</si>
  <si>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</si>
  <si>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</si>
  <si>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</si>
  <si>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</si>
  <si>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</si>
  <si>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</si>
  <si>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</si>
  <si>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</si>
  <si>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</si>
  <si>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</si>
  <si>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</si>
  <si>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</si>
  <si>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</si>
  <si>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</si>
  <si>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</si>
  <si>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</si>
  <si>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</si>
  <si>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</si>
  <si>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</si>
  <si>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</si>
  <si>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</si>
  <si>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</si>
  <si>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</si>
  <si>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</si>
  <si>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</si>
  <si>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</si>
  <si>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</si>
  <si>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</si>
  <si>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</si>
  <si>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</si>
  <si>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</si>
  <si>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</si>
  <si>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</si>
  <si>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</si>
  <si>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</si>
  <si>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</si>
  <si>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</si>
  <si>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</si>
  <si>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</si>
  <si>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</si>
  <si>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</si>
  <si>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</si>
  <si>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</si>
  <si>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</si>
  <si>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</si>
  <si>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</si>
  <si>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</si>
  <si>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</si>
  <si>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</si>
  <si>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</si>
  <si>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</si>
  <si>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</si>
  <si>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</si>
  <si>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</si>
  <si>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</si>
  <si>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</si>
  <si>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</si>
  <si>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</si>
  <si>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</si>
  <si>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</si>
  <si>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</si>
  <si>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</si>
  <si>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</si>
  <si>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</si>
  <si>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</si>
  <si>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</si>
  <si>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</si>
  <si>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</si>
  <si>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</si>
  <si>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</si>
  <si>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</si>
  <si>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</si>
  <si>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</si>
  <si>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</si>
  <si>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</si>
  <si>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</si>
  <si>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</si>
  <si>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</si>
  <si>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</si>
  <si>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</si>
  <si>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</si>
  <si>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</si>
  <si>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</si>
  <si>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</si>
  <si>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</si>
  <si>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</si>
  <si>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</si>
  <si>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</si>
  <si>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</si>
  <si>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</si>
  <si>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</si>
  <si>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</si>
  <si>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</si>
  <si>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</si>
  <si>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</si>
  <si>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</si>
  <si>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</si>
  <si>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</si>
  <si>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</si>
  <si>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</si>
  <si>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</si>
  <si>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</si>
  <si>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</si>
  <si>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</si>
  <si>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</si>
  <si>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</si>
  <si>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</si>
  <si>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</si>
  <si>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</si>
  <si>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</si>
  <si>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</si>
  <si>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</si>
  <si>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</si>
  <si>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</si>
  <si>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</si>
  <si>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</si>
  <si>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</si>
  <si>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</si>
  <si>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</si>
  <si>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</si>
  <si>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</si>
  <si>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</si>
  <si>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</si>
  <si>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</si>
  <si>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</si>
  <si>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</si>
  <si>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</si>
  <si>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</si>
  <si>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</si>
  <si>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</si>
  <si>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</si>
  <si>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</si>
  <si>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</si>
  <si>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</si>
  <si>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</si>
  <si>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</si>
  <si>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</si>
  <si>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</si>
  <si>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</si>
  <si>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</si>
  <si>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</si>
  <si>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</si>
  <si>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</si>
  <si>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</si>
  <si>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</si>
  <si>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</si>
  <si>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</si>
  <si>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</si>
  <si>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</si>
  <si>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</si>
  <si>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</si>
  <si>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</si>
  <si>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</si>
  <si>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</si>
  <si>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</si>
  <si>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</si>
  <si>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</si>
  <si>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</si>
  <si>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</si>
  <si>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</si>
  <si>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</si>
  <si>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</si>
  <si>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</si>
  <si>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</si>
  <si>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</si>
  <si>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</si>
  <si>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</si>
  <si>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</si>
  <si>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</si>
  <si>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</si>
  <si>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</si>
  <si>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</si>
  <si>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</si>
  <si>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</si>
  <si>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</si>
  <si>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</si>
  <si>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</si>
  <si>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</si>
  <si>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</si>
  <si>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</si>
  <si>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</si>
  <si>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</si>
  <si>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</si>
  <si>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</si>
  <si>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</si>
  <si>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</si>
  <si>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</si>
  <si>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</si>
  <si>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</si>
  <si>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</si>
  <si>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</si>
  <si>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</si>
  <si>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</si>
  <si>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</si>
  <si>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</si>
  <si>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</si>
  <si>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</si>
  <si>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</si>
  <si>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</si>
  <si>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</si>
  <si>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</si>
  <si>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</si>
  <si>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</si>
  <si>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</si>
  <si>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</si>
  <si>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</si>
  <si>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</si>
  <si>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</si>
  <si>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</si>
  <si>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</si>
  <si>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</si>
  <si>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</si>
  <si>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</si>
  <si>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</si>
  <si>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</si>
  <si>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</si>
  <si>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</si>
  <si>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</si>
  <si>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</si>
  <si>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</si>
  <si>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</si>
  <si>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</si>
  <si>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</si>
  <si>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</si>
  <si>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</si>
  <si>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</si>
  <si>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</si>
  <si>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</si>
  <si>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</si>
  <si>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</si>
  <si>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</si>
  <si>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</si>
  <si>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</si>
  <si>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</si>
  <si>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</si>
  <si>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</si>
  <si>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</si>
  <si>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</si>
  <si>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</si>
  <si>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</si>
  <si>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</si>
  <si>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</si>
  <si>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</si>
  <si>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</si>
  <si>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</si>
  <si>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</si>
  <si>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</si>
  <si>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</si>
  <si>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</si>
  <si>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</si>
  <si>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</si>
  <si>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</si>
  <si>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</si>
  <si>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</si>
  <si>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</si>
  <si>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</si>
  <si>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</si>
  <si>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</si>
  <si>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</si>
  <si>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</si>
  <si>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</si>
  <si>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</si>
  <si>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</si>
  <si>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</si>
  <si>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</si>
  <si>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</si>
  <si>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</si>
  <si>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</si>
  <si>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</si>
  <si>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</si>
  <si>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</si>
  <si>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</si>
  <si>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</si>
  <si>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</si>
  <si>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</si>
  <si>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</si>
  <si>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</si>
  <si>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</si>
  <si>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</si>
  <si>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</si>
  <si>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</si>
  <si>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</si>
  <si>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</si>
  <si>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</si>
  <si>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</si>
  <si>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</si>
  <si>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</si>
  <si>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</si>
  <si>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</si>
  <si>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</si>
  <si>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</si>
  <si>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</si>
  <si>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</si>
  <si>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</si>
  <si>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</si>
  <si>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</si>
  <si>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</si>
  <si>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</si>
  <si>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</si>
  <si>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</si>
  <si>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</si>
  <si>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</si>
  <si>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</si>
  <si>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</si>
  <si>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</si>
  <si>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</si>
  <si>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</si>
  <si>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</si>
  <si>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</si>
  <si>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</si>
  <si>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</si>
  <si>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</si>
  <si>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</si>
  <si>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</si>
  <si>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</si>
  <si>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</si>
  <si>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</si>
  <si>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</si>
  <si>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</si>
  <si>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</si>
  <si>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</si>
  <si>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</si>
  <si>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</si>
  <si>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</si>
  <si>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</si>
  <si>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</si>
  <si>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</si>
  <si>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</si>
  <si>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</si>
  <si>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</si>
  <si>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</si>
  <si>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</si>
  <si>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</si>
  <si>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</si>
  <si>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</si>
  <si>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</si>
  <si>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</si>
  <si>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</si>
  <si>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</si>
  <si>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</si>
  <si>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</si>
  <si>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</si>
  <si>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</si>
  <si>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</si>
  <si>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</si>
  <si>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</si>
  <si>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</si>
  <si>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</si>
  <si>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</si>
  <si>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</si>
  <si>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</si>
  <si>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</si>
  <si>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</si>
  <si>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</si>
  <si>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</si>
  <si>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</si>
  <si>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</si>
  <si>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</si>
  <si>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</si>
  <si>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</si>
  <si>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</si>
  <si>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</si>
  <si>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</si>
  <si>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</si>
  <si>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</si>
  <si>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</si>
  <si>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</si>
  <si>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</si>
  <si>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</si>
  <si>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</si>
  <si>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</si>
  <si>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</si>
  <si>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</si>
  <si>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</si>
  <si>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</si>
  <si>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</si>
  <si>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</si>
  <si>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</si>
  <si>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</si>
  <si>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</si>
  <si>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</si>
  <si>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</si>
  <si>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</si>
  <si>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</si>
  <si>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</si>
  <si>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</si>
  <si>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</si>
  <si>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</si>
  <si>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</si>
  <si>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</si>
  <si>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</si>
  <si>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</si>
  <si>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</si>
  <si>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</si>
  <si>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</si>
  <si>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</si>
  <si>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</si>
  <si>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</si>
  <si>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</si>
  <si>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</si>
  <si>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</si>
  <si>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</si>
  <si>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</si>
  <si>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</si>
  <si>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</si>
  <si>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</si>
  <si>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</si>
  <si>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</si>
  <si>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</si>
  <si>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</si>
  <si>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</si>
  <si>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</si>
  <si>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</si>
  <si>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</si>
  <si>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</si>
  <si>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</si>
  <si>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</si>
  <si>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</si>
  <si>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</si>
  <si>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</si>
  <si>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</si>
  <si>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</si>
  <si>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</si>
  <si>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</si>
  <si>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</si>
  <si>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</si>
  <si>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</si>
  <si>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</si>
  <si>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</si>
  <si>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</si>
  <si>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</si>
  <si>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</si>
  <si>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</si>
  <si>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</si>
  <si>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</si>
  <si>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</si>
  <si>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</si>
  <si>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</si>
  <si>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</si>
  <si>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</si>
  <si>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</si>
  <si>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</si>
  <si>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</si>
  <si>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</si>
  <si>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</si>
  <si>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</si>
  <si>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</si>
  <si>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</si>
  <si>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</si>
  <si>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</si>
  <si>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</si>
  <si>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</si>
  <si>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</si>
  <si>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</si>
  <si>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</si>
  <si>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</si>
  <si>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</si>
  <si>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</si>
  <si>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</si>
  <si>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</si>
  <si>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</si>
  <si>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</si>
  <si>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</si>
  <si>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</si>
  <si>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</si>
  <si>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</si>
  <si>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</si>
  <si>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</si>
  <si>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</si>
  <si>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</si>
  <si>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</si>
  <si>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</si>
  <si>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</si>
  <si>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</si>
  <si>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</si>
  <si>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</si>
  <si>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</si>
  <si>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</si>
  <si>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</si>
  <si>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</si>
  <si>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</si>
  <si>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</si>
  <si>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</si>
  <si>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</si>
  <si>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</si>
  <si>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</si>
  <si>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</si>
  <si>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</si>
  <si>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</si>
  <si>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</si>
  <si>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</si>
  <si>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</si>
  <si>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</si>
  <si>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</si>
  <si>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</si>
  <si>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</si>
  <si>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</si>
  <si>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</si>
  <si>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</si>
  <si>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</si>
  <si>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</si>
  <si>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</si>
  <si>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</si>
  <si>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</si>
  <si>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</si>
  <si>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</si>
  <si>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</si>
  <si>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</si>
  <si>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</si>
  <si>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</si>
  <si>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</si>
  <si>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</si>
  <si>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</si>
  <si>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</si>
  <si>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</si>
  <si>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</si>
  <si>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</si>
  <si>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</si>
  <si>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</si>
  <si>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</si>
  <si>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</si>
  <si>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</si>
  <si>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</si>
  <si>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</si>
  <si>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</si>
  <si>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</si>
  <si>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</si>
  <si>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</si>
  <si>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</si>
  <si>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</si>
  <si>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</si>
  <si>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</si>
  <si>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</si>
  <si>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</si>
  <si>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</si>
  <si>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</si>
  <si>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</si>
  <si>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</si>
  <si>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</si>
  <si>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</si>
  <si>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</si>
  <si>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</si>
  <si>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</si>
  <si>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</si>
  <si>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</si>
  <si>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</si>
  <si>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</si>
  <si>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</si>
  <si>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</si>
  <si>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</si>
  <si>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</si>
  <si>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</si>
  <si>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</si>
  <si>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</si>
  <si>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</si>
  <si>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</si>
  <si>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</si>
  <si>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</si>
  <si>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</si>
  <si>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</si>
  <si>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</si>
  <si>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</si>
  <si>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</si>
  <si>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</si>
  <si>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</si>
  <si>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</si>
  <si>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</si>
  <si>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</si>
  <si>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</si>
  <si>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</si>
  <si>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</si>
  <si>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</si>
  <si>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</si>
  <si>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</si>
  <si>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</si>
  <si>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</si>
  <si>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</si>
  <si>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</si>
  <si>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</si>
  <si>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</si>
  <si>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</si>
  <si>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</si>
  <si>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</si>
  <si>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</si>
  <si>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</si>
  <si>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</si>
  <si>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</si>
  <si>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</si>
  <si>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</si>
  <si>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</si>
  <si>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</si>
  <si>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</si>
  <si>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</si>
  <si>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</si>
  <si>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</si>
  <si>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</si>
  <si>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</si>
  <si>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</si>
  <si>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</si>
  <si>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</si>
  <si>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</si>
  <si>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</si>
  <si>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</si>
  <si>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</si>
  <si>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</si>
  <si>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</si>
  <si>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</si>
  <si>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</si>
  <si>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</si>
  <si>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</si>
  <si>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</si>
  <si>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</si>
  <si>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</si>
  <si>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</si>
  <si>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</si>
  <si>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</si>
  <si>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</si>
  <si>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</si>
  <si>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</si>
  <si>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</si>
  <si>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</si>
  <si>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</si>
  <si>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</si>
  <si>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</si>
  <si>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</si>
  <si>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</si>
  <si>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</si>
  <si>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</si>
  <si>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</si>
  <si>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</si>
  <si>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</si>
  <si>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</si>
  <si>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</si>
  <si>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</si>
  <si>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</si>
  <si>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</si>
  <si>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</si>
  <si>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</si>
  <si>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</si>
  <si>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</si>
  <si>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</si>
  <si>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</si>
  <si>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</si>
  <si>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</si>
  <si>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</si>
  <si>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</si>
  <si>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</si>
  <si>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</si>
  <si>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</si>
  <si>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</si>
  <si>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</si>
  <si>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</si>
  <si>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</si>
  <si>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</si>
  <si>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</si>
  <si>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</si>
  <si>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</si>
  <si>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</si>
  <si>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</si>
  <si>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</si>
  <si>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</si>
  <si>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</si>
  <si>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</si>
  <si>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</si>
  <si>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</si>
  <si>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</si>
  <si>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</si>
  <si>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</si>
  <si>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</si>
  <si>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</si>
  <si>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</si>
  <si>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</si>
  <si>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</si>
  <si>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</si>
  <si>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</si>
  <si>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</si>
  <si>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</si>
  <si>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</si>
  <si>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</si>
  <si>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</si>
  <si>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</si>
  <si>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</si>
  <si>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</si>
  <si>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</si>
  <si>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</si>
  <si>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</si>
  <si>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</si>
  <si>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</si>
  <si>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</si>
  <si>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</si>
  <si>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</si>
  <si>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</si>
  <si>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</si>
  <si>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</si>
  <si>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</si>
  <si>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</si>
  <si>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</si>
  <si>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</si>
  <si>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</si>
  <si>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</si>
  <si>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</si>
  <si>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</si>
  <si>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</si>
  <si>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</si>
  <si>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</si>
  <si>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</si>
  <si>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</si>
  <si>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</si>
  <si>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</si>
  <si>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</si>
  <si>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</si>
  <si>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</si>
  <si>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</si>
  <si>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</si>
  <si>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</si>
  <si>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</si>
  <si>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</si>
  <si>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</si>
  <si>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</si>
  <si>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</si>
  <si>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</si>
  <si>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</si>
  <si>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</si>
  <si>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</si>
  <si>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</si>
  <si>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</si>
  <si>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</si>
  <si>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</si>
  <si>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</si>
  <si>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</si>
  <si>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</si>
  <si>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</si>
  <si>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</si>
  <si>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</si>
  <si>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</si>
  <si>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</si>
  <si>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</si>
  <si>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</si>
  <si>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</si>
  <si>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</si>
  <si>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</si>
  <si>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</si>
  <si>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</si>
  <si>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</si>
  <si>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</si>
  <si>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</si>
  <si>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</si>
  <si>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</si>
  <si>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</si>
  <si>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</si>
  <si>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</si>
  <si>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</si>
  <si>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</si>
  <si>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</si>
  <si>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</si>
  <si>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</si>
  <si>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</si>
  <si>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</si>
  <si>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</si>
  <si>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</si>
  <si>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</si>
  <si>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</si>
  <si>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</si>
  <si>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</si>
  <si>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</si>
  <si>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</si>
  <si>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</si>
  <si>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</si>
  <si>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</si>
  <si>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</si>
  <si>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</si>
  <si>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</si>
  <si>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</si>
  <si>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</si>
  <si>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</si>
  <si>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</si>
  <si>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</si>
  <si>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</si>
  <si>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</si>
  <si>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</si>
  <si>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</si>
  <si>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</si>
  <si>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</si>
  <si>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</si>
  <si>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</si>
  <si>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</si>
  <si>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</si>
  <si>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</si>
  <si>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</si>
  <si>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</si>
  <si>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</si>
  <si>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</si>
  <si>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</si>
  <si>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</si>
  <si>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</si>
  <si>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</si>
  <si>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</si>
  <si>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</si>
  <si>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</si>
  <si>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</si>
  <si>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</si>
  <si>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</si>
  <si>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</si>
  <si>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</si>
  <si>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</si>
  <si>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</si>
  <si>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</si>
  <si>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</si>
  <si>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</si>
  <si>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</si>
  <si>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</si>
  <si>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</si>
  <si>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</si>
  <si>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</si>
  <si>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</si>
  <si>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</si>
  <si>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</si>
  <si>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</si>
  <si>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</si>
  <si>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</si>
  <si>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</si>
  <si>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</si>
  <si>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</si>
  <si>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</si>
  <si>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</si>
  <si>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</si>
  <si>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</si>
  <si>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</si>
  <si>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</si>
  <si>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</si>
  <si>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</si>
  <si>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</si>
  <si>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</si>
  <si>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</si>
  <si>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</si>
  <si>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</si>
  <si>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</si>
  <si>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</si>
  <si>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</si>
  <si>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</si>
  <si>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</si>
  <si>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</si>
  <si>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</si>
  <si>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</si>
  <si>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</si>
  <si>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</si>
  <si>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</si>
  <si>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</si>
  <si>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</si>
  <si>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</si>
  <si>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</si>
  <si>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</si>
  <si>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</si>
  <si>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</si>
  <si>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</si>
  <si>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</si>
  <si>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</si>
  <si>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</si>
  <si>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</si>
  <si>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</si>
  <si>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</si>
  <si>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</si>
  <si>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</si>
  <si>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</si>
  <si>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</si>
  <si>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</si>
  <si>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</si>
  <si>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</si>
  <si>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</si>
  <si>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</si>
  <si>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</si>
  <si>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</si>
  <si>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</si>
  <si>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</si>
  <si>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</si>
  <si>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</si>
  <si>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</si>
  <si>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</si>
  <si>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</si>
  <si>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</si>
  <si>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</si>
  <si>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</si>
  <si>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</si>
  <si>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</si>
  <si>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</si>
  <si>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</si>
  <si>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</si>
  <si>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</si>
  <si>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</si>
  <si>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</si>
  <si>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</si>
  <si>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</si>
  <si>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</si>
  <si>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</si>
  <si>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</si>
  <si>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</si>
  <si>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</si>
  <si>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</si>
  <si>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</si>
  <si>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</si>
  <si>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</si>
  <si>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</si>
  <si>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</si>
  <si>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</si>
  <si>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</si>
  <si>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</si>
  <si>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</si>
  <si>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</si>
  <si>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</si>
  <si>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</si>
  <si>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</si>
  <si>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</si>
  <si>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</si>
  <si>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</si>
  <si>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</si>
  <si>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</si>
  <si>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</si>
  <si>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</si>
  <si>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</si>
  <si>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</si>
  <si>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</si>
  <si>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</si>
  <si>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</si>
  <si>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</si>
  <si>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</si>
  <si>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</si>
  <si>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</si>
  <si>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</si>
  <si>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</si>
  <si>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</si>
  <si>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</si>
  <si>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</si>
  <si>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</si>
  <si>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</si>
  <si>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</si>
  <si>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</si>
  <si>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</si>
  <si>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</si>
  <si>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</si>
  <si>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</si>
  <si>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</si>
  <si>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</si>
  <si>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</si>
  <si>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</si>
  <si>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</si>
  <si>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</si>
  <si>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</si>
  <si>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</si>
  <si>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</si>
  <si>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</si>
  <si>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</si>
  <si>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</si>
  <si>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</si>
  <si>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</si>
  <si>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</si>
  <si>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</si>
  <si>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</si>
  <si>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</si>
  <si>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</si>
  <si>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</si>
  <si>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</si>
  <si>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</si>
  <si>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</si>
  <si>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</si>
  <si>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</si>
  <si>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</si>
  <si>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</si>
  <si>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</si>
  <si>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</si>
  <si>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</si>
  <si>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</si>
  <si>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</si>
  <si>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</si>
  <si>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</si>
  <si>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</si>
  <si>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</si>
  <si>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</si>
  <si>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</si>
  <si>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</si>
  <si>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</si>
  <si>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</si>
  <si>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</si>
  <si>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</si>
  <si>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</si>
  <si>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</si>
  <si>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</si>
  <si>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</si>
  <si>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</si>
  <si>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</si>
  <si>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</si>
  <si>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</si>
  <si>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</si>
  <si>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</si>
  <si>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</si>
  <si>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</si>
  <si>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</si>
  <si>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</si>
  <si>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</si>
  <si>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</si>
  <si>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</si>
  <si>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</si>
  <si>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</si>
  <si>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</si>
  <si>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</si>
  <si>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</si>
  <si>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</si>
  <si>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</si>
  <si>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</si>
  <si>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</si>
  <si>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</si>
  <si>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</si>
  <si>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</si>
  <si>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</si>
  <si>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</si>
  <si>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</si>
  <si>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</si>
  <si>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</si>
  <si>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</si>
  <si>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</si>
  <si>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</si>
  <si>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</si>
  <si>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</si>
  <si>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</si>
  <si>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</si>
  <si>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</si>
  <si>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</si>
  <si>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</si>
  <si>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</si>
  <si>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</si>
  <si>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</si>
  <si>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</si>
  <si>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</si>
  <si>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</si>
  <si>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</si>
  <si>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</si>
  <si>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</si>
  <si>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</si>
  <si>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</si>
  <si>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</si>
  <si>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</si>
  <si>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</si>
  <si>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</si>
  <si>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</si>
  <si>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</si>
  <si>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</si>
  <si>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</si>
  <si>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</si>
  <si>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</si>
  <si>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</si>
  <si>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</si>
  <si>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</si>
  <si>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</si>
  <si>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</si>
  <si>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</si>
  <si>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</si>
  <si>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</si>
  <si>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</si>
  <si>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</si>
  <si>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</si>
  <si>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</si>
  <si>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</si>
  <si>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</si>
  <si>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</si>
  <si>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</si>
  <si>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</si>
  <si>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</si>
  <si>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</si>
  <si>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</si>
  <si>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</si>
  <si>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</si>
  <si>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</si>
  <si>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</si>
  <si>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</si>
  <si>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</si>
  <si>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</si>
  <si>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</si>
  <si>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</si>
  <si>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</si>
  <si>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</si>
  <si>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</si>
  <si>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</si>
  <si>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</si>
  <si>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</si>
  <si>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</si>
  <si>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</si>
  <si>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</si>
  <si>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</si>
  <si>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</si>
  <si>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</si>
  <si>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</si>
  <si>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</si>
  <si>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</si>
  <si>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</si>
  <si>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</si>
  <si>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</si>
  <si>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</si>
  <si>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</si>
  <si>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</si>
  <si>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</si>
  <si>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</si>
  <si>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</si>
  <si>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</si>
  <si>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</si>
  <si>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</si>
  <si>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</si>
  <si>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</si>
  <si>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</si>
  <si>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</si>
  <si>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</si>
  <si>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</si>
  <si>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</si>
  <si>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</si>
  <si>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</si>
  <si>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</si>
  <si>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</si>
  <si>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</si>
  <si>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</si>
  <si>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</si>
  <si>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</si>
  <si>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</si>
  <si>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</si>
  <si>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</si>
  <si>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</si>
  <si>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</si>
  <si>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</si>
  <si>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</si>
  <si>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</si>
  <si>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</si>
  <si>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</si>
  <si>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</si>
  <si>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</si>
  <si>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</si>
  <si>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</si>
  <si>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</si>
  <si>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</si>
  <si>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</si>
  <si>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</si>
  <si>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</si>
  <si>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</si>
  <si>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</si>
  <si>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</si>
  <si>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</si>
  <si>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</si>
  <si>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</si>
  <si>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</si>
  <si>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</si>
  <si>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</si>
  <si>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</si>
  <si>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</si>
  <si>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</si>
  <si>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</si>
  <si>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</si>
  <si>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</si>
  <si>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</si>
  <si>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</si>
  <si>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</si>
  <si>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</si>
  <si>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</si>
  <si>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</si>
  <si>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</si>
  <si>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</si>
  <si>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</si>
  <si>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</si>
  <si>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</si>
  <si>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</si>
  <si>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</si>
  <si>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</si>
  <si>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</si>
  <si>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</si>
  <si>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</si>
  <si>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</si>
  <si>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</si>
  <si>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</si>
  <si>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</si>
  <si>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</si>
  <si>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</si>
  <si>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</si>
  <si>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</si>
  <si>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</si>
  <si>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</si>
  <si>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</si>
  <si>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</si>
  <si>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</si>
  <si>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</si>
  <si>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</si>
  <si>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</si>
  <si>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</si>
  <si>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</si>
  <si>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</si>
  <si>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</si>
  <si>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</si>
  <si>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</si>
  <si>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</si>
  <si>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</si>
  <si>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</si>
  <si>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</si>
  <si>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</si>
  <si>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</si>
  <si>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</si>
  <si>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</si>
  <si>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</si>
  <si>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</si>
  <si>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</si>
  <si>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</si>
  <si>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</si>
  <si>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</si>
  <si>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</si>
  <si>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</si>
  <si>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</si>
  <si>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</si>
  <si>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</si>
  <si>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</si>
  <si>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</si>
  <si>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</si>
  <si>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</si>
  <si>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</si>
  <si>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</si>
  <si>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</si>
  <si>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</si>
  <si>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</si>
  <si>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</si>
  <si>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</si>
  <si>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</si>
  <si>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</si>
  <si>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</si>
  <si>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</si>
  <si>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</si>
  <si>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</si>
  <si>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</si>
  <si>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</si>
  <si>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</si>
  <si>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</si>
  <si>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</si>
  <si>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</si>
  <si>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</si>
  <si>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</si>
  <si>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</si>
  <si>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</si>
  <si>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</si>
  <si>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</si>
  <si>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</si>
  <si>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</si>
  <si>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</si>
  <si>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</si>
  <si>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</si>
  <si>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</si>
  <si>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</si>
  <si>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</si>
  <si>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</si>
  <si>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</si>
  <si>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</si>
  <si>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</si>
  <si>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</si>
  <si>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</si>
  <si>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</si>
  <si>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</si>
  <si>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</si>
  <si>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</si>
  <si>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</si>
  <si>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</si>
  <si>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</si>
  <si>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</si>
  <si>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</si>
  <si>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</si>
  <si>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</si>
  <si>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</si>
  <si>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</si>
  <si>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</si>
  <si>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</si>
  <si>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</si>
  <si>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</si>
  <si>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</si>
  <si>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</si>
  <si>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</si>
  <si>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</si>
  <si>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</si>
  <si>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</si>
  <si>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</si>
  <si>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</si>
  <si>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</si>
  <si>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</si>
  <si>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</si>
  <si>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</si>
  <si>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</si>
  <si>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</si>
  <si>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</si>
  <si>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</si>
  <si>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</si>
  <si>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</si>
  <si>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</si>
  <si>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</si>
  <si>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</si>
  <si>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</si>
  <si>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</si>
  <si>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</si>
  <si>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</si>
  <si>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</si>
  <si>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</si>
  <si>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</si>
  <si>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</si>
  <si>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</si>
  <si>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</si>
  <si>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</si>
  <si>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</si>
  <si>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</si>
  <si>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</si>
  <si>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</si>
  <si>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</si>
  <si>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</si>
  <si>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</si>
  <si>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</si>
  <si>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</si>
  <si>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</si>
  <si>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</si>
  <si>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</si>
  <si>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</si>
  <si>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</si>
  <si>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</si>
  <si>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</si>
  <si>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</si>
  <si>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</si>
  <si>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</si>
  <si>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</si>
  <si>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</si>
  <si>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</si>
  <si>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</si>
  <si>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</si>
  <si>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</si>
  <si>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</si>
  <si>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</si>
  <si>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</si>
  <si>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</si>
  <si>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</si>
  <si>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</si>
  <si>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</si>
  <si>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</si>
  <si>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</si>
  <si>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</si>
  <si>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</si>
  <si>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</si>
  <si>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</si>
  <si>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</si>
  <si>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</si>
  <si>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</si>
  <si>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</si>
  <si>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</si>
  <si>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</si>
  <si>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</si>
  <si>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</si>
  <si>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</si>
  <si>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</si>
  <si>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</si>
  <si>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</si>
  <si>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</si>
  <si>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</si>
  <si>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</si>
  <si>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</si>
  <si>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</si>
  <si>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</si>
  <si>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</si>
  <si>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</si>
  <si>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</si>
  <si>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</si>
  <si>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</si>
  <si>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</si>
  <si>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</si>
  <si>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</si>
  <si>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</si>
  <si>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</si>
  <si>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</si>
  <si>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</si>
  <si>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</si>
  <si>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</si>
  <si>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</si>
  <si>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</si>
  <si>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</si>
  <si>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</si>
  <si>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</si>
  <si>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</si>
  <si>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</si>
  <si>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</si>
  <si>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</si>
  <si>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</si>
  <si>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</si>
  <si>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</si>
  <si>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</si>
  <si>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</si>
  <si>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</si>
  <si>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</si>
  <si>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</si>
  <si>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</si>
  <si>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</si>
  <si>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</si>
  <si>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</si>
  <si>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</si>
  <si>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</si>
  <si>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</si>
  <si>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</si>
  <si>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</si>
  <si>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</si>
  <si>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</si>
  <si>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</si>
  <si>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</si>
  <si>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</si>
  <si>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</si>
  <si>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</si>
  <si>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</si>
  <si>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</si>
  <si>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</si>
  <si>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</si>
  <si>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</si>
  <si>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</si>
  <si>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</si>
  <si>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</si>
  <si>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</si>
  <si>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</si>
  <si>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</si>
  <si>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</si>
  <si>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</si>
  <si>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</si>
  <si>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</si>
  <si>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</si>
  <si>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</si>
  <si>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</si>
  <si>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</si>
  <si>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</si>
  <si>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</si>
  <si>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</si>
  <si>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</si>
  <si>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</si>
  <si>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</si>
  <si>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</si>
  <si>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</si>
  <si>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</si>
  <si>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</si>
  <si>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</si>
  <si>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</si>
  <si>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</si>
  <si>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</si>
  <si>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</si>
  <si>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</si>
  <si>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</si>
  <si>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</si>
  <si>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</si>
  <si>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</si>
  <si>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</si>
  <si>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</si>
  <si>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</si>
  <si>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</si>
  <si>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</si>
  <si>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</si>
  <si>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</si>
  <si>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</si>
  <si>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</si>
  <si>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</si>
  <si>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</si>
  <si>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</si>
  <si>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</si>
  <si>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</si>
  <si>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</si>
  <si>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</si>
  <si>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</si>
  <si>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</si>
  <si>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</si>
  <si>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</si>
  <si>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</si>
  <si>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</si>
  <si>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</si>
  <si>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</si>
  <si>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</si>
  <si>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</si>
  <si>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</si>
  <si>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</si>
  <si>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</si>
  <si>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</si>
  <si>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</si>
  <si>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</si>
  <si>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</si>
  <si>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</si>
  <si>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</si>
  <si>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</si>
  <si>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</si>
  <si>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</si>
  <si>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</si>
  <si>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</si>
  <si>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</si>
  <si>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</si>
  <si>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</si>
  <si>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</si>
  <si>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</si>
  <si>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</si>
  <si>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</si>
  <si>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</si>
  <si>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</si>
  <si>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</si>
  <si>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</si>
  <si>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</si>
  <si>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</si>
  <si>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</si>
  <si>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</si>
  <si>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</si>
  <si>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</si>
  <si>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</si>
  <si>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</si>
  <si>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</si>
  <si>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</si>
  <si>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</si>
  <si>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</si>
  <si>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</si>
  <si>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</si>
  <si>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</si>
  <si>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</si>
  <si>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</si>
  <si>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</si>
  <si>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</si>
  <si>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</si>
  <si>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</si>
  <si>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</si>
  <si>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</si>
  <si>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</si>
  <si>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</si>
  <si>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</si>
  <si>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</si>
  <si>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</si>
  <si>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</si>
  <si>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</si>
  <si>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</si>
  <si>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</si>
  <si>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</si>
  <si>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</si>
  <si>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</si>
  <si>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</si>
  <si>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</si>
  <si>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</si>
  <si>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</si>
  <si>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</si>
  <si>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</si>
  <si>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</si>
  <si>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</si>
  <si>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</si>
  <si>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</si>
  <si>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</si>
  <si>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</si>
  <si>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</si>
  <si>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</si>
  <si>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</si>
  <si>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</si>
  <si>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</si>
  <si>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</si>
  <si>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</si>
  <si>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</si>
  <si>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</si>
  <si>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</si>
  <si>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</si>
  <si>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</si>
  <si>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</si>
  <si>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</si>
  <si>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</si>
  <si>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</si>
  <si>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</si>
  <si>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</si>
  <si>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</si>
  <si>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</si>
  <si>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</si>
  <si>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</si>
  <si>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</si>
  <si>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</si>
  <si>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</si>
  <si>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</si>
  <si>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</si>
  <si>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</si>
  <si>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</si>
  <si>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</si>
  <si>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</si>
  <si>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</si>
  <si>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</si>
  <si>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</si>
  <si>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</si>
  <si>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</si>
  <si>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</si>
  <si>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</si>
  <si>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</si>
  <si>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</si>
  <si>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</si>
  <si>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</si>
  <si>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</si>
  <si>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</si>
  <si>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</si>
  <si>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</si>
  <si>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</si>
  <si>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</si>
  <si>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</si>
  <si>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</si>
  <si>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</si>
  <si>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</si>
  <si>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</si>
  <si>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</si>
  <si>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</si>
  <si>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</si>
  <si>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</si>
  <si>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</si>
  <si>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</si>
  <si>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</si>
  <si>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</si>
  <si>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</si>
  <si>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</si>
  <si>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</si>
  <si>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</si>
  <si>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</si>
  <si>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</si>
  <si>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</si>
  <si>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</si>
  <si>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</si>
  <si>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</si>
  <si>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</si>
  <si>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</si>
  <si>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</si>
  <si>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</si>
  <si>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</si>
  <si>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</si>
  <si>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</si>
  <si>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</si>
  <si>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</si>
  <si>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</si>
  <si>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</si>
  <si>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</si>
  <si>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</si>
  <si>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</si>
  <si>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</si>
  <si>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</si>
  <si>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</si>
  <si>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</si>
  <si>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</si>
  <si>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</si>
  <si>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</si>
  <si>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</si>
  <si>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</si>
  <si>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</si>
  <si>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</si>
  <si>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</si>
  <si>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</si>
  <si>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</si>
  <si>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</si>
  <si>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</si>
  <si>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</si>
  <si>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</si>
  <si>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</si>
  <si>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</si>
  <si>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</si>
  <si>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</si>
  <si>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</si>
  <si>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</si>
  <si>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</si>
  <si>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</si>
  <si>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</si>
  <si>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</si>
  <si>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</si>
  <si>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</si>
  <si>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</si>
  <si>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</si>
  <si>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</si>
  <si>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</si>
  <si>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</si>
  <si>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</si>
  <si>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</si>
  <si>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</si>
  <si>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</si>
  <si>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</si>
  <si>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</si>
  <si>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</si>
  <si>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</si>
  <si>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</si>
  <si>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</si>
  <si>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</si>
  <si>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</si>
  <si>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</si>
  <si>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</si>
  <si>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</si>
  <si>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</si>
  <si>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</si>
  <si>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</si>
  <si>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</si>
  <si>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</si>
  <si>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</si>
  <si>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</si>
  <si>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</si>
  <si>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</si>
  <si>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</si>
  <si>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</si>
  <si>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</si>
  <si>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</si>
  <si>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</si>
  <si>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</si>
  <si>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</si>
  <si>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</si>
  <si>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</si>
  <si>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</si>
  <si>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</si>
  <si>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</si>
  <si>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</si>
  <si>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</si>
  <si>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</si>
  <si>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</si>
  <si>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</si>
  <si>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</si>
  <si>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</si>
  <si>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</si>
  <si>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</si>
  <si>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</si>
  <si>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</si>
  <si>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</si>
  <si>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</si>
  <si>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</si>
  <si>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</si>
  <si>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</si>
  <si>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</si>
  <si>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</si>
  <si>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</si>
  <si>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</si>
  <si>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</si>
  <si>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</si>
  <si>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</si>
  <si>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</si>
  <si>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</si>
  <si>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</si>
  <si>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</si>
  <si>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</si>
  <si>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</si>
  <si>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</si>
  <si>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</si>
  <si>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</si>
  <si>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</si>
  <si>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</si>
  <si>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</si>
  <si>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</si>
  <si>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</si>
  <si>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</si>
  <si>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</si>
  <si>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</si>
  <si>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</si>
  <si>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</si>
  <si>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</si>
  <si>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</si>
  <si>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</si>
  <si>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</si>
  <si>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</si>
  <si>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</si>
  <si>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</si>
  <si>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</si>
  <si>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</si>
  <si>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</si>
  <si>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</si>
  <si>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</si>
  <si>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</si>
  <si>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</si>
  <si>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</si>
  <si>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</si>
  <si>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</si>
  <si>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</si>
  <si>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</si>
  <si>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</si>
  <si>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</si>
  <si>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</si>
  <si>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</si>
  <si>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</si>
  <si>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</si>
  <si>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</si>
  <si>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</si>
  <si>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</si>
  <si>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</si>
  <si>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</si>
  <si>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</si>
  <si>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</si>
  <si>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</si>
  <si>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</si>
  <si>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</si>
  <si>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</si>
  <si>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</si>
  <si>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</si>
  <si>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</si>
  <si>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</si>
  <si>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</si>
  <si>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</si>
  <si>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</si>
  <si>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</si>
  <si>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</si>
  <si>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</si>
  <si>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</si>
  <si>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</si>
  <si>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</si>
  <si>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</si>
  <si>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</si>
  <si>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</si>
  <si>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</si>
  <si>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</si>
  <si>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</si>
  <si>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</si>
  <si>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</si>
  <si>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</si>
  <si>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</si>
  <si>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</si>
  <si>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</si>
  <si>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</si>
  <si>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</si>
  <si>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</si>
  <si>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</si>
  <si>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</si>
  <si>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</si>
  <si>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</si>
  <si>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</si>
  <si>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</si>
  <si>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</si>
  <si>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</si>
  <si>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</si>
  <si>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</si>
  <si>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</si>
  <si>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</si>
  <si>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</si>
  <si>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</si>
  <si>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</si>
  <si>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</si>
  <si>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</si>
  <si>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</si>
  <si>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</si>
  <si>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</si>
  <si>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</si>
  <si>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</si>
  <si>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</si>
  <si>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</si>
  <si>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</si>
  <si>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</si>
  <si>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</si>
  <si>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</si>
  <si>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</si>
  <si>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</si>
  <si>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</si>
  <si>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</si>
  <si>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</si>
  <si>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</si>
  <si>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</si>
  <si>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</si>
  <si>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</si>
  <si>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</si>
  <si>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</si>
  <si>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</si>
  <si>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</si>
  <si>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</si>
  <si>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</si>
  <si>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</si>
  <si>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</si>
  <si>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</si>
  <si>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</si>
  <si>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</si>
  <si>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</si>
  <si>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</si>
  <si>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</si>
  <si>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</si>
  <si>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</si>
  <si>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</si>
  <si>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</si>
  <si>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</si>
  <si>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</si>
  <si>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</si>
  <si>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</si>
  <si>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</si>
  <si>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</si>
  <si>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</si>
  <si>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</si>
  <si>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</si>
  <si>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</si>
  <si>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</si>
  <si>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</si>
  <si>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</si>
  <si>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</si>
  <si>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</si>
  <si>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</si>
  <si>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</si>
  <si>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</si>
  <si>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</si>
  <si>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</si>
  <si>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</si>
  <si>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</si>
  <si>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</si>
  <si>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</si>
  <si>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</si>
  <si>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</si>
  <si>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</si>
  <si>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</si>
  <si>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</si>
  <si>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</si>
  <si>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</si>
  <si>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</si>
  <si>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</si>
  <si>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</si>
  <si>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</si>
  <si>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</si>
  <si>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</si>
  <si>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</si>
  <si>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</si>
  <si>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</si>
  <si>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</si>
  <si>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</si>
  <si>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</si>
  <si>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</si>
  <si>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</si>
  <si>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</si>
  <si>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</si>
  <si>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</si>
  <si>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</si>
  <si>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</si>
  <si>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</si>
  <si>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</si>
  <si>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</si>
  <si>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</si>
  <si>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</si>
  <si>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</si>
  <si>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</si>
  <si>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</si>
  <si>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</si>
  <si>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</si>
  <si>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</si>
  <si>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</si>
  <si>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</si>
  <si>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</si>
  <si>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</si>
  <si>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</si>
  <si>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</si>
  <si>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</si>
  <si>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</si>
  <si>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</si>
  <si>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</si>
  <si>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</si>
  <si>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</si>
  <si>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</si>
  <si>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</si>
  <si>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</si>
  <si>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</si>
  <si>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</si>
  <si>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</si>
  <si>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</si>
  <si>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</si>
  <si>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</si>
  <si>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</si>
  <si>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</si>
  <si>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</si>
  <si>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</si>
  <si>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</si>
  <si>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</si>
  <si>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</si>
  <si>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</si>
  <si>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</si>
  <si>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</si>
  <si>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</si>
  <si>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</si>
  <si>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</si>
  <si>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</si>
  <si>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</si>
  <si>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</si>
  <si>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</si>
  <si>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</si>
  <si>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</si>
  <si>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</si>
  <si>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</si>
  <si>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</si>
  <si>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</si>
  <si>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</si>
  <si>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</si>
  <si>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</si>
  <si>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</si>
  <si>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</si>
  <si>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</si>
  <si>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</si>
  <si>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</si>
  <si>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</si>
  <si>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</si>
  <si>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</si>
  <si>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</si>
  <si>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</si>
  <si>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</si>
  <si>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</si>
  <si>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</si>
  <si>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</si>
  <si>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</si>
  <si>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</si>
  <si>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</si>
  <si>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</si>
  <si>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</si>
  <si>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</si>
  <si>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</si>
  <si>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</si>
  <si>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</si>
  <si>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</si>
  <si>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</si>
  <si>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</si>
  <si>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</si>
  <si>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</si>
  <si>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</si>
  <si>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</si>
  <si>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</si>
  <si>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</si>
  <si>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</si>
  <si>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</si>
  <si>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</si>
  <si>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</si>
  <si>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</si>
  <si>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</si>
  <si>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</si>
  <si>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</si>
  <si>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</si>
  <si>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</si>
  <si>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</si>
  <si>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</si>
  <si>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</si>
  <si>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</si>
  <si>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</si>
  <si>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</si>
  <si>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</si>
  <si>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</si>
  <si>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</si>
  <si>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</si>
  <si>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</si>
  <si>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</si>
  <si>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</si>
  <si>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</si>
  <si>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</si>
  <si>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</si>
  <si>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</si>
  <si>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</si>
  <si>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</si>
  <si>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</si>
  <si>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</si>
  <si>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</si>
  <si>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</si>
  <si>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</si>
  <si>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</si>
  <si>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</si>
  <si>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</si>
  <si>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</si>
  <si>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</si>
  <si>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</si>
  <si>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</si>
  <si>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</si>
  <si>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</si>
  <si>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</si>
  <si>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</si>
  <si>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</si>
  <si>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</si>
  <si>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</si>
  <si>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</si>
  <si>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</si>
  <si>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</si>
  <si>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</si>
  <si>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</si>
  <si>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</si>
  <si>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</si>
  <si>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</si>
  <si>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</si>
  <si>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</si>
  <si>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</si>
  <si>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</si>
  <si>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</si>
  <si>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</si>
  <si>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</si>
  <si>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</si>
  <si>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</si>
  <si>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</si>
  <si>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</si>
  <si>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</si>
  <si>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</si>
  <si>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</si>
  <si>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</si>
  <si>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</si>
  <si>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</si>
  <si>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</si>
  <si>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</si>
  <si>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</si>
  <si>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</si>
  <si>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</si>
  <si>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</si>
  <si>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</si>
  <si>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</si>
  <si>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</si>
  <si>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</si>
  <si>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</si>
  <si>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</si>
  <si>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</si>
  <si>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</si>
  <si>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</si>
  <si>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</si>
  <si>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</si>
  <si>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</si>
  <si>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</si>
  <si>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</si>
  <si>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</si>
  <si>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</si>
  <si>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</si>
  <si>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</si>
  <si>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</si>
  <si>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</si>
  <si>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</si>
  <si>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</si>
  <si>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</si>
  <si>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</si>
  <si>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</si>
  <si>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</si>
  <si>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</si>
  <si>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</si>
  <si>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</si>
  <si>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</si>
  <si>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</si>
  <si>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</si>
  <si>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</si>
  <si>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</si>
  <si>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</si>
  <si>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</si>
  <si>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</si>
  <si>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</si>
  <si>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</si>
  <si>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</si>
  <si>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</si>
  <si>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</si>
  <si>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</si>
  <si>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</si>
  <si>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</si>
  <si>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</si>
  <si>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</si>
  <si>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</si>
  <si>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</si>
  <si>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</si>
  <si>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</si>
  <si>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</si>
  <si>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</si>
  <si>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</si>
  <si>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</si>
  <si>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</si>
  <si>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</si>
  <si>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</si>
  <si>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</si>
  <si>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</si>
  <si>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</si>
  <si>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</si>
  <si>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</si>
  <si>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</si>
  <si>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</si>
  <si>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</si>
  <si>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</si>
  <si>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</si>
  <si>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</si>
  <si>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</si>
  <si>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</si>
  <si>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</si>
  <si>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</si>
  <si>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</si>
  <si>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</si>
  <si>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</si>
  <si>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</si>
  <si>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</si>
  <si>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</si>
  <si>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</si>
  <si>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</si>
  <si>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</si>
  <si>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</si>
  <si>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</si>
  <si>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</si>
  <si>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</si>
  <si>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</si>
  <si>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</si>
  <si>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</si>
  <si>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</si>
  <si>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</si>
  <si>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</si>
  <si>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</si>
  <si>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</si>
  <si>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</si>
  <si>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</si>
  <si>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</si>
  <si>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</si>
  <si>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</si>
  <si>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</si>
  <si>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</si>
  <si>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</si>
  <si>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</si>
  <si>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</si>
  <si>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</si>
  <si>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</si>
  <si>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</si>
  <si>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</si>
  <si>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</si>
  <si>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</si>
  <si>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</si>
  <si>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</si>
  <si>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</si>
  <si>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</si>
  <si>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</si>
  <si>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</si>
  <si>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</si>
  <si>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</si>
  <si>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</si>
  <si>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</si>
  <si>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</si>
  <si>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</si>
  <si>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</si>
  <si>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</si>
  <si>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</si>
  <si>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</si>
  <si>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</si>
  <si>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</si>
  <si>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</si>
  <si>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</si>
  <si>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</si>
  <si>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</si>
  <si>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</si>
  <si>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</si>
  <si>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</si>
  <si>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</si>
  <si>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</si>
  <si>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</si>
  <si>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</si>
  <si>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</si>
  <si>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</si>
  <si>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</si>
  <si>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</si>
  <si>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</si>
  <si>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</si>
  <si>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</si>
  <si>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</si>
  <si>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</si>
  <si>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</si>
  <si>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</si>
  <si>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</si>
  <si>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</si>
  <si>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</si>
  <si>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</si>
  <si>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</si>
  <si>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</si>
  <si>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</si>
  <si>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</si>
  <si>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</si>
  <si>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</si>
  <si>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</si>
  <si>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</si>
  <si>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</si>
  <si>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</si>
  <si>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</si>
  <si>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</si>
  <si>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</si>
  <si>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</si>
  <si>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</si>
  <si>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</si>
  <si>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</si>
  <si>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</si>
  <si>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</si>
  <si>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</si>
  <si>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</si>
  <si>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</si>
  <si>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</si>
  <si>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</si>
  <si>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</si>
  <si>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</si>
  <si>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</si>
  <si>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</si>
  <si>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</si>
  <si>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</si>
  <si>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</si>
  <si>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</si>
  <si>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</si>
  <si>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</si>
  <si>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</si>
  <si>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</si>
  <si>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</si>
  <si>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</si>
  <si>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</si>
  <si>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</si>
  <si>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</si>
  <si>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</si>
  <si>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</si>
  <si>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</si>
  <si>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</si>
  <si>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</si>
  <si>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</si>
  <si>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</si>
  <si>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</si>
  <si>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</si>
  <si>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</si>
  <si>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</si>
  <si>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</si>
  <si>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</si>
  <si>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</si>
  <si>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</si>
  <si>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</si>
  <si>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</si>
  <si>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</si>
  <si>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</si>
  <si>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</si>
  <si>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</si>
  <si>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</si>
  <si>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</si>
  <si>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</si>
  <si>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</si>
  <si>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</si>
  <si>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</si>
  <si>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</si>
  <si>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</si>
  <si>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</si>
  <si>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</si>
  <si>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</si>
  <si>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</si>
  <si>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</si>
  <si>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</si>
  <si>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</si>
  <si>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</si>
  <si>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</si>
  <si>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</si>
  <si>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</si>
  <si>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</si>
  <si>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</si>
  <si>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</si>
  <si>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</si>
  <si>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</si>
  <si>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</si>
  <si>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</si>
  <si>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</si>
  <si>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</si>
  <si>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</si>
  <si>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</si>
  <si>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</si>
  <si>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</si>
  <si>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</si>
  <si>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</si>
  <si>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</si>
  <si>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</si>
  <si>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</si>
  <si>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</si>
  <si>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</si>
  <si>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</si>
  <si>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</si>
  <si>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</si>
  <si>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</si>
  <si>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</si>
  <si>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</si>
  <si>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</si>
  <si>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</si>
  <si>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</si>
  <si>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</si>
  <si>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</si>
  <si>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</si>
  <si>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</si>
  <si>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</si>
  <si>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</si>
  <si>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</si>
  <si>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</si>
  <si>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</si>
  <si>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</si>
  <si>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</si>
  <si>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</si>
  <si>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</si>
  <si>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</si>
  <si>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</si>
  <si>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</si>
  <si>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</si>
  <si>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</si>
  <si>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</si>
  <si>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</si>
  <si>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</si>
  <si>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</si>
  <si>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</si>
  <si>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</si>
  <si>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</si>
  <si>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</si>
  <si>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</si>
  <si>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</si>
  <si>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</si>
  <si>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</si>
  <si>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</si>
  <si>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</si>
  <si>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</si>
  <si>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</si>
  <si>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</si>
  <si>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</si>
  <si>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</si>
  <si>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</si>
  <si>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</si>
  <si>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</si>
  <si>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</si>
  <si>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</si>
  <si>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</si>
  <si>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</si>
  <si>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</si>
  <si>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</si>
  <si>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</si>
  <si>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</si>
  <si>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</si>
  <si>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</si>
  <si>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</si>
  <si>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</si>
  <si>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</si>
  <si>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</si>
  <si>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</si>
  <si>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</si>
  <si>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</si>
  <si>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</si>
  <si>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</si>
  <si>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</si>
  <si>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</si>
  <si>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</si>
  <si>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</si>
  <si>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</si>
  <si>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</si>
  <si>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</si>
  <si>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</si>
  <si>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</si>
  <si>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</si>
  <si>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</si>
  <si>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</si>
  <si>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</si>
  <si>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</si>
  <si>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</si>
  <si>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</si>
  <si>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</si>
  <si>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</si>
  <si>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</si>
  <si>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</si>
  <si>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</si>
  <si>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</si>
  <si>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</si>
  <si>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</si>
  <si>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</si>
  <si>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</si>
  <si>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</si>
  <si>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</si>
  <si>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</si>
  <si>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</si>
  <si>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</si>
  <si>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</si>
  <si>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</si>
  <si>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</si>
  <si>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</si>
  <si>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</si>
  <si>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</si>
  <si>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</si>
  <si>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</si>
  <si>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</si>
  <si>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</si>
  <si>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</si>
  <si>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</si>
  <si>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</si>
  <si>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</si>
  <si>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</si>
  <si>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</si>
  <si>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</si>
  <si>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</si>
  <si>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</si>
  <si>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</si>
  <si>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</si>
  <si>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</si>
  <si>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</si>
  <si>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</si>
  <si>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</si>
  <si>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</si>
  <si>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</si>
  <si>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</si>
  <si>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</si>
  <si>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</si>
  <si>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</si>
  <si>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</si>
  <si>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</si>
  <si>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</si>
  <si>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</si>
  <si>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</si>
  <si>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</si>
  <si>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</si>
  <si>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</si>
  <si>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</si>
  <si>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</si>
  <si>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</si>
  <si>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</si>
  <si>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</si>
  <si>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</si>
  <si>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</si>
  <si>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</si>
  <si>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</si>
  <si>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</si>
  <si>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</si>
  <si>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</si>
  <si>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</si>
  <si>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</si>
  <si>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</si>
  <si>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</si>
  <si>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</si>
  <si>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</si>
  <si>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</si>
  <si>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</si>
  <si>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</si>
  <si>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</si>
  <si>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</si>
  <si>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</si>
  <si>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</si>
  <si>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</si>
  <si>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</si>
  <si>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</si>
  <si>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</si>
  <si>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</si>
  <si>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</si>
  <si>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</si>
  <si>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</si>
  <si>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</si>
  <si>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</si>
  <si>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</si>
  <si>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</si>
  <si>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</si>
  <si>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</si>
  <si>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</si>
  <si>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</si>
  <si>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</si>
  <si>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</si>
  <si>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</si>
  <si>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</si>
  <si>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</si>
  <si>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</si>
  <si>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</si>
  <si>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</si>
  <si>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</si>
  <si>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</si>
  <si>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</si>
  <si>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</si>
  <si>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</si>
  <si>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</si>
  <si>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</si>
  <si>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</si>
  <si>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</si>
  <si>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</si>
  <si>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</si>
  <si>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</si>
  <si>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</si>
  <si>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</si>
  <si>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</si>
  <si>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</si>
  <si>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</si>
  <si>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</si>
  <si>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</si>
  <si>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</si>
  <si>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</si>
  <si>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</si>
  <si>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</si>
  <si>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</si>
  <si>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</si>
  <si>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</si>
  <si>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</si>
  <si>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</si>
  <si>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</si>
  <si>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</si>
  <si>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</si>
  <si>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</si>
  <si>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</si>
  <si>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</si>
  <si>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</si>
  <si>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</si>
  <si>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</si>
  <si>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</si>
  <si>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</si>
  <si>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</si>
  <si>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</si>
  <si>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</si>
  <si>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</si>
  <si>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</si>
  <si>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</si>
  <si>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</si>
  <si>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</si>
  <si>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</si>
  <si>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</si>
  <si>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</si>
  <si>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</si>
  <si>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</si>
  <si>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</si>
  <si>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</si>
  <si>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</si>
  <si>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</si>
  <si>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</si>
  <si>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</si>
  <si>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</si>
  <si>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</si>
  <si>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</si>
  <si>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</si>
  <si>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</si>
  <si>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</si>
  <si>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</si>
  <si>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</si>
  <si>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</si>
  <si>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</si>
  <si>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</si>
  <si>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</si>
  <si>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</si>
  <si>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</si>
  <si>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</si>
  <si>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</si>
  <si>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</si>
  <si>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</si>
  <si>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</si>
  <si>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</si>
  <si>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</si>
  <si>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</si>
  <si>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</si>
  <si>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</si>
  <si>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</si>
  <si>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</si>
  <si>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</si>
  <si>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</si>
  <si>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</si>
  <si>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</si>
  <si>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</si>
  <si>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</si>
  <si>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</si>
  <si>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</si>
  <si>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</si>
  <si>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</si>
  <si>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</si>
  <si>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</si>
  <si>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</si>
  <si>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</si>
  <si>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</si>
  <si>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</si>
  <si>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</si>
  <si>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</si>
  <si>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</si>
  <si>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</si>
  <si>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</si>
  <si>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</si>
  <si>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</si>
  <si>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</si>
  <si>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</si>
  <si>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</si>
  <si>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</si>
  <si>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</si>
  <si>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</si>
  <si>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</si>
  <si>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</si>
  <si>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</si>
  <si>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</si>
  <si>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</si>
  <si>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</si>
  <si>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</si>
  <si>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</si>
  <si>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</si>
  <si>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</si>
  <si>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</si>
  <si>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</si>
  <si>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</si>
  <si>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</si>
  <si>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</si>
  <si>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</si>
  <si>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</si>
  <si>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</si>
  <si>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</si>
  <si>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</si>
  <si>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</si>
  <si>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</si>
  <si>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</si>
  <si>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</si>
  <si>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</si>
  <si>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</si>
  <si>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</si>
  <si>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</si>
  <si>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</si>
  <si>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</si>
  <si>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</si>
  <si>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</si>
  <si>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</si>
  <si>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</si>
  <si>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</si>
  <si>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</si>
  <si>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</si>
  <si>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</si>
  <si>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</si>
  <si>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</si>
  <si>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</si>
  <si>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</si>
  <si>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</si>
  <si>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</si>
  <si>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</si>
  <si>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</si>
  <si>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</si>
  <si>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</si>
  <si>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</si>
  <si>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</si>
  <si>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</si>
  <si>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</si>
  <si>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</si>
  <si>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</si>
  <si>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</si>
  <si>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</si>
  <si>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</si>
  <si>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</si>
  <si>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</si>
  <si>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</si>
  <si>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</si>
  <si>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</si>
  <si>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</si>
  <si>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</si>
  <si>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</si>
  <si>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</si>
  <si>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</si>
  <si>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</si>
  <si>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</si>
  <si>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</si>
  <si>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</si>
  <si>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</si>
  <si>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</si>
  <si>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</si>
  <si>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</si>
  <si>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</si>
  <si>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</si>
  <si>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</si>
  <si>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</si>
  <si>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</si>
  <si>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</si>
  <si>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</si>
  <si>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</si>
  <si>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</si>
  <si>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</si>
  <si>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</si>
  <si>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</si>
  <si>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</si>
  <si>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</si>
  <si>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</si>
  <si>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</si>
  <si>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</si>
  <si>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</si>
  <si>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</si>
  <si>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</si>
  <si>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</si>
  <si>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</si>
  <si>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</si>
  <si>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</si>
  <si>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</si>
  <si>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</si>
  <si>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</si>
  <si>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</si>
  <si>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</si>
  <si>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</si>
  <si>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</si>
  <si>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</si>
  <si>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</si>
  <si>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</si>
  <si>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</si>
  <si>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</si>
  <si>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</si>
  <si>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</si>
  <si>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</si>
  <si>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</si>
  <si>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</si>
  <si>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</si>
  <si>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</si>
  <si>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</si>
  <si>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</si>
  <si>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</si>
  <si>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</si>
  <si>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</si>
  <si>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</si>
  <si>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</si>
  <si>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</si>
  <si>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</si>
  <si>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</si>
  <si>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</si>
  <si>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</si>
  <si>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</si>
  <si>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</si>
  <si>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</si>
  <si>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</si>
  <si>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</si>
  <si>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</si>
  <si>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</si>
  <si>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</si>
  <si>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</si>
  <si>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</si>
  <si>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</si>
  <si>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</si>
  <si>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</si>
  <si>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</si>
  <si>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</si>
  <si>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</si>
  <si>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</si>
  <si>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</si>
  <si>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</si>
  <si>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</si>
  <si>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</si>
  <si>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</si>
  <si>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</si>
  <si>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</si>
  <si>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</si>
  <si>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</si>
  <si>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</si>
  <si>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</si>
  <si>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</si>
  <si>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</si>
  <si>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</si>
  <si>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</si>
  <si>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</si>
  <si>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</si>
  <si>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</si>
  <si>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</si>
  <si>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</si>
  <si>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</si>
  <si>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</si>
  <si>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</si>
  <si>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</si>
  <si>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</si>
  <si>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</si>
  <si>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</si>
  <si>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</si>
  <si>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</si>
  <si>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</si>
  <si>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</si>
  <si>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</si>
  <si>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</si>
  <si>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</si>
  <si>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</si>
  <si>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</si>
  <si>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</si>
  <si>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</si>
  <si>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</si>
  <si>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</si>
  <si>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</si>
  <si>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</si>
  <si>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</si>
  <si>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</si>
  <si>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</si>
  <si>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</si>
  <si>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</si>
  <si>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</si>
  <si>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</si>
  <si>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</si>
  <si>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</si>
  <si>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</si>
  <si>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</si>
  <si>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</si>
  <si>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</si>
  <si>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</si>
  <si>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</si>
  <si>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</si>
  <si>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</si>
  <si>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</si>
  <si>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</si>
  <si>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</si>
  <si>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</si>
  <si>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</si>
  <si>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</si>
  <si>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</si>
  <si>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</si>
  <si>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</si>
  <si>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</si>
  <si>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</si>
  <si>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</si>
  <si>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</si>
  <si>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</si>
  <si>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</si>
  <si>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</si>
  <si>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</si>
  <si>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</si>
  <si>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</si>
  <si>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</si>
  <si>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</si>
  <si>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</si>
  <si>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</si>
  <si>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</si>
  <si>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</si>
  <si>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</si>
  <si>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</si>
  <si>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</si>
  <si>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</si>
  <si>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</si>
  <si>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</si>
  <si>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</si>
  <si>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</si>
  <si>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</si>
  <si>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</si>
  <si>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</si>
  <si>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</si>
  <si>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</si>
  <si>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</si>
  <si>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</si>
  <si>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</si>
  <si>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</si>
  <si>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</si>
  <si>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</si>
  <si>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</si>
  <si>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</si>
  <si>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</si>
  <si>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</si>
  <si>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</si>
  <si>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</si>
  <si>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</si>
  <si>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</si>
  <si>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</si>
  <si>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</si>
  <si>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</si>
  <si>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</si>
  <si>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</si>
  <si>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</si>
  <si>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</si>
  <si>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</si>
  <si>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</si>
  <si>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</si>
  <si>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</si>
  <si>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</si>
  <si>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</si>
  <si>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</si>
  <si>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</si>
  <si>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</si>
  <si>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</si>
  <si>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</si>
  <si>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</si>
  <si>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</si>
  <si>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</si>
  <si>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</si>
  <si>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</si>
  <si>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</si>
  <si>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</si>
  <si>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</si>
  <si>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</si>
  <si>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</si>
  <si>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</si>
  <si>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</si>
  <si>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</si>
  <si>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</si>
  <si>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</si>
  <si>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</si>
  <si>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</si>
  <si>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</si>
  <si>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</si>
  <si>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</si>
  <si>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</si>
  <si>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</si>
  <si>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</si>
  <si>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</si>
  <si>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</si>
  <si>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</si>
  <si>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</si>
  <si>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</si>
  <si>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</si>
  <si>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</si>
  <si>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</si>
  <si>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</si>
  <si>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</si>
  <si>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</si>
  <si>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</si>
  <si>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</si>
  <si>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</si>
  <si>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</si>
  <si>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</si>
  <si>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</si>
  <si>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</si>
  <si>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</si>
  <si>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</si>
  <si>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</si>
  <si>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</si>
  <si>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</si>
  <si>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</si>
  <si>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</si>
  <si>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</si>
  <si>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</si>
  <si>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</si>
  <si>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</si>
  <si>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</si>
  <si>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</si>
  <si>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</si>
  <si>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</si>
  <si>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</si>
  <si>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</si>
  <si>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</si>
  <si>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</si>
  <si>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</si>
  <si>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</si>
  <si>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</si>
  <si>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</si>
  <si>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</si>
  <si>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</si>
  <si>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</si>
  <si>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</si>
  <si>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</si>
  <si>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</si>
  <si>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</si>
  <si>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</si>
  <si>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</si>
  <si>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</si>
  <si>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</si>
  <si>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</si>
  <si>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</si>
  <si>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</si>
  <si>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</si>
  <si>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</si>
  <si>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</si>
  <si>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</si>
  <si>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</si>
  <si>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</si>
  <si>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</si>
  <si>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</si>
  <si>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</si>
  <si>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</si>
  <si>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</si>
  <si>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</si>
  <si>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</si>
  <si>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</si>
  <si>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</si>
  <si>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</si>
  <si>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</si>
  <si>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</si>
  <si>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</si>
  <si>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</si>
  <si>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</si>
  <si>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</si>
  <si>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</si>
  <si>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</si>
  <si>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</si>
  <si>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</si>
  <si>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</si>
  <si>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</si>
  <si>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</si>
  <si>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</si>
  <si>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</si>
  <si>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</si>
  <si>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</si>
  <si>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</si>
  <si>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</si>
  <si>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</si>
  <si>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</si>
  <si>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</si>
  <si>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</si>
  <si>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</si>
  <si>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</si>
  <si>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</si>
  <si>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</si>
  <si>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</si>
  <si>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</si>
  <si>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</si>
  <si>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</si>
  <si>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</si>
  <si>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</si>
  <si>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</si>
  <si>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</si>
  <si>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</si>
  <si>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</si>
  <si>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</si>
  <si>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</si>
  <si>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</si>
  <si>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</si>
  <si>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</si>
  <si>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</si>
  <si>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</si>
  <si>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</si>
  <si>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</si>
  <si>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</si>
  <si>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</si>
  <si>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</si>
  <si>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</si>
  <si>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</si>
  <si>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</si>
  <si>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</si>
  <si>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</si>
  <si>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</si>
  <si>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</si>
  <si>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</si>
  <si>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</si>
  <si>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</si>
  <si>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</si>
  <si>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</si>
  <si>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</si>
  <si>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</si>
  <si>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</si>
  <si>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</si>
  <si>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</si>
  <si>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</si>
  <si>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</si>
  <si>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</si>
  <si>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</si>
  <si>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</si>
  <si>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</si>
  <si>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</si>
  <si>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</si>
  <si>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</si>
  <si>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</si>
  <si>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</si>
  <si>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</si>
  <si>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</si>
  <si>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</si>
  <si>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</si>
  <si>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</si>
  <si>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</si>
  <si>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</si>
  <si>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</si>
  <si>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</si>
  <si>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</si>
  <si>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</si>
  <si>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</si>
  <si>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</si>
  <si>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</si>
  <si>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</si>
  <si>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</si>
  <si>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</si>
  <si>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</si>
  <si>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</si>
  <si>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</si>
  <si>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</si>
  <si>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</si>
  <si>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</si>
  <si>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</si>
  <si>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</si>
  <si>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</si>
  <si>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</si>
  <si>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</si>
  <si>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</si>
  <si>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</si>
  <si>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</si>
  <si>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</si>
  <si>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</si>
  <si>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</si>
  <si>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</si>
  <si>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</si>
  <si>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</si>
  <si>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</si>
  <si>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</si>
  <si>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</si>
  <si>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</si>
  <si>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</si>
  <si>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</si>
  <si>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</si>
  <si>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</si>
  <si>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</si>
  <si>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</si>
  <si>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</si>
  <si>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</si>
  <si>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</si>
  <si>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</si>
  <si>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</si>
  <si>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</si>
  <si>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</si>
  <si>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</si>
  <si>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</si>
  <si>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</si>
  <si>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</si>
  <si>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</si>
  <si>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</si>
  <si>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</si>
  <si>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</si>
  <si>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</si>
  <si>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</si>
  <si>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</si>
  <si>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</si>
  <si>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</si>
  <si>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</si>
  <si>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</si>
  <si>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</si>
  <si>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</si>
  <si>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</si>
  <si>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</si>
  <si>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</si>
  <si>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</si>
  <si>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</si>
  <si>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</si>
  <si>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</si>
  <si>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</si>
  <si>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</si>
  <si>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</si>
  <si>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</si>
  <si>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</si>
  <si>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</si>
  <si>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</si>
  <si>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</si>
  <si>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</si>
  <si>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</si>
  <si>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</si>
  <si>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</si>
  <si>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</si>
  <si>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</si>
  <si>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</si>
  <si>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</si>
  <si>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</si>
  <si>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</si>
  <si>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</si>
  <si>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</si>
  <si>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</si>
  <si>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</si>
  <si>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</si>
  <si>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</si>
  <si>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</si>
  <si>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</si>
  <si>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</si>
  <si>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</si>
  <si>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</si>
  <si>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</si>
  <si>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</si>
  <si>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</si>
  <si>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</si>
  <si>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</si>
  <si>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</si>
  <si>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</si>
  <si>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</si>
  <si>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</si>
  <si>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</si>
  <si>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</si>
  <si>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</si>
  <si>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</si>
  <si>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</si>
  <si>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</si>
  <si>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</si>
  <si>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</si>
  <si>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</si>
  <si>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</si>
  <si>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</si>
  <si>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</si>
  <si>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</si>
  <si>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</si>
  <si>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</si>
  <si>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</si>
  <si>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</si>
  <si>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</si>
  <si>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</si>
  <si>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</si>
  <si>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</si>
  <si>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</si>
  <si>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</si>
  <si>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</si>
  <si>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</si>
  <si>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</si>
  <si>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</si>
  <si>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</si>
  <si>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</si>
  <si>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</si>
  <si>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</si>
  <si>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</si>
  <si>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</si>
  <si>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</si>
  <si>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</si>
  <si>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</si>
  <si>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</si>
  <si>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</si>
  <si>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</si>
  <si>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</si>
  <si>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</si>
  <si>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</si>
  <si>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</si>
  <si>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</si>
  <si>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</si>
  <si>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</si>
  <si>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</si>
  <si>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</si>
  <si>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</si>
  <si>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</si>
  <si>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</si>
  <si>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</si>
  <si>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</si>
  <si>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</si>
  <si>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</si>
  <si>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</si>
  <si>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</si>
  <si>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</si>
  <si>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</si>
  <si>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</si>
  <si>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</si>
  <si>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</si>
  <si>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</si>
  <si>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</si>
  <si>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</si>
  <si>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</si>
  <si>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</si>
  <si>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</si>
  <si>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</si>
  <si>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</si>
  <si>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</si>
  <si>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</si>
  <si>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</si>
  <si>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</si>
  <si>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</si>
  <si>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</si>
  <si>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</si>
  <si>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</si>
  <si>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</si>
  <si>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</si>
  <si>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</si>
  <si>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</si>
  <si>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</si>
  <si>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</si>
  <si>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</si>
  <si>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</si>
  <si>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</si>
  <si>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</si>
  <si>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</si>
  <si>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</si>
  <si>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</si>
  <si>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</si>
  <si>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</si>
  <si>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</si>
  <si>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</si>
  <si>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</si>
  <si>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</si>
  <si>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</si>
  <si>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</si>
  <si>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</si>
  <si>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</si>
  <si>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</si>
  <si>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</si>
  <si>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</si>
  <si>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</si>
  <si>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</si>
  <si>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</si>
  <si>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</si>
  <si>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</si>
  <si>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</si>
  <si>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</si>
  <si>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</si>
  <si>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</si>
  <si>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</si>
  <si>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</si>
  <si>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</si>
  <si>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</si>
  <si>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</si>
  <si>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</si>
  <si>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</si>
  <si>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</si>
  <si>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</si>
  <si>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</si>
  <si>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</si>
  <si>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</si>
  <si>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</si>
  <si>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</si>
  <si>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</si>
  <si>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</si>
  <si>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</si>
  <si>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</si>
  <si>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</si>
  <si>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</si>
  <si>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</si>
  <si>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</si>
  <si>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</si>
  <si>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</si>
  <si>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</si>
  <si>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</si>
  <si>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</si>
  <si>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</si>
  <si>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</si>
  <si>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</si>
  <si>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</si>
  <si>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</si>
  <si>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</si>
  <si>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</si>
  <si>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</si>
  <si>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</si>
  <si>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</si>
  <si>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</si>
  <si>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</si>
  <si>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</si>
  <si>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</si>
  <si>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</si>
  <si>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</si>
  <si>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</si>
  <si>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</si>
  <si>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</si>
  <si>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</si>
  <si>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</si>
  <si>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</si>
  <si>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</si>
  <si>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</si>
  <si>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</si>
  <si>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</si>
  <si>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</si>
  <si>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</si>
  <si>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</si>
  <si>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</si>
  <si>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</si>
  <si>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</si>
  <si>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</si>
  <si>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</si>
  <si>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</si>
  <si>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</si>
  <si>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</si>
  <si>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</si>
  <si>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</si>
  <si>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</si>
  <si>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</si>
  <si>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</si>
  <si>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</si>
  <si>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</si>
  <si>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</si>
  <si>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</si>
  <si>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</si>
  <si>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</si>
  <si>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</si>
  <si>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</si>
  <si>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</si>
  <si>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</si>
  <si>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</si>
  <si>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</si>
  <si>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</si>
  <si>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</si>
  <si>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</si>
  <si>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</si>
  <si>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</si>
  <si>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</si>
  <si>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</si>
  <si>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</si>
  <si>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</si>
  <si>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</si>
  <si>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</si>
  <si>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</si>
  <si>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</si>
  <si>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</si>
  <si>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</si>
  <si>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</si>
  <si>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</si>
  <si>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</si>
  <si>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</si>
  <si>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</si>
  <si>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</si>
  <si>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</si>
  <si>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</si>
  <si>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</si>
  <si>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</si>
  <si>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</si>
  <si>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</si>
  <si>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</si>
  <si>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</si>
  <si>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</si>
  <si>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</si>
  <si>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</si>
  <si>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</si>
  <si>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</si>
  <si>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</si>
  <si>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</si>
  <si>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</si>
  <si>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</si>
  <si>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</si>
  <si>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</si>
  <si>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</si>
  <si>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</si>
  <si>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</si>
  <si>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</si>
  <si>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</si>
  <si>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</si>
  <si>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</si>
  <si>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</si>
  <si>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</si>
  <si>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</si>
  <si>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</si>
  <si>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</si>
  <si>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</si>
  <si>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</si>
  <si>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</si>
  <si>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</si>
  <si>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</si>
  <si>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</si>
  <si>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</si>
  <si>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</si>
  <si>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</si>
  <si>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</si>
  <si>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</si>
  <si>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</si>
  <si>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</si>
  <si>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</si>
  <si>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</si>
  <si>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</si>
  <si>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</si>
  <si>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</si>
  <si>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</si>
  <si>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</si>
  <si>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</si>
  <si>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</si>
  <si>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</si>
  <si>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</si>
  <si>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</si>
  <si>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</si>
  <si>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</si>
  <si>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</si>
  <si>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</si>
  <si>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</si>
  <si>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</si>
  <si>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</si>
  <si>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</si>
  <si>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</si>
  <si>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</si>
  <si>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</si>
  <si>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</si>
  <si>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</si>
  <si>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</si>
  <si>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</si>
  <si>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</si>
  <si>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</si>
  <si>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</si>
  <si>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</si>
  <si>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</si>
  <si>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</si>
  <si>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</si>
  <si>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</si>
  <si>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</si>
  <si>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</si>
  <si>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</si>
  <si>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</si>
  <si>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</si>
  <si>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</si>
  <si>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</si>
  <si>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</si>
  <si>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</si>
  <si>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</si>
  <si>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</si>
  <si>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</si>
  <si>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</si>
  <si>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</si>
  <si>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</si>
  <si>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</si>
  <si>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</si>
  <si>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</si>
  <si>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</si>
  <si>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</si>
  <si>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</si>
  <si>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</si>
  <si>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</si>
  <si>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</si>
  <si>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</si>
  <si>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</si>
  <si>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</si>
  <si>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</si>
  <si>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</si>
  <si>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</si>
  <si>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</si>
  <si>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</si>
  <si>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</si>
  <si>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</si>
  <si>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</si>
  <si>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</si>
  <si>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</si>
  <si>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</si>
  <si>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</si>
  <si>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</si>
  <si>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</si>
  <si>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</si>
  <si>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</si>
  <si>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</si>
  <si>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</si>
  <si>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</si>
  <si>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</si>
  <si>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</si>
  <si>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</si>
  <si>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</si>
  <si>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</si>
  <si>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</si>
  <si>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</si>
  <si>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</si>
  <si>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</si>
  <si>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</si>
  <si>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</si>
  <si>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</si>
  <si>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</si>
  <si>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</si>
  <si>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</si>
  <si>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</si>
  <si>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</si>
  <si>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</si>
  <si>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</si>
  <si>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</si>
  <si>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</si>
  <si>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</si>
  <si>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</si>
  <si>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</si>
  <si>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</si>
  <si>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</si>
  <si>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</si>
  <si>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</si>
  <si>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</si>
  <si>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</si>
  <si>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</si>
  <si>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</si>
  <si>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</si>
  <si>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</si>
  <si>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</si>
  <si>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</si>
  <si>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</si>
  <si>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</si>
  <si>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</si>
  <si>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</si>
  <si>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</si>
  <si>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</si>
  <si>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</si>
  <si>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</si>
  <si>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</si>
  <si>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</si>
  <si>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</si>
  <si>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</si>
  <si>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</si>
  <si>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</si>
  <si>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</si>
  <si>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</si>
  <si>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</si>
  <si>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</si>
  <si>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</si>
  <si>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</si>
  <si>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</si>
  <si>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</si>
  <si>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</si>
  <si>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</si>
  <si>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</si>
  <si>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</si>
  <si>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</si>
  <si>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</si>
  <si>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</si>
  <si>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</si>
  <si>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</si>
  <si>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</si>
  <si>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</si>
  <si>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</si>
  <si>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</si>
  <si>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</si>
  <si>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</si>
  <si>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</si>
  <si>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</si>
  <si>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</si>
  <si>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</si>
  <si>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</si>
  <si>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</si>
  <si>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</si>
  <si>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</si>
  <si>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</si>
  <si>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</si>
  <si>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</si>
  <si>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</si>
  <si>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</si>
  <si>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</si>
  <si>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</si>
  <si>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</si>
  <si>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</si>
  <si>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</si>
  <si>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</si>
  <si>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</si>
  <si>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</si>
  <si>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</si>
  <si>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</si>
  <si>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</si>
  <si>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</si>
  <si>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</si>
  <si>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</si>
  <si>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</si>
  <si>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</si>
  <si>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</si>
  <si>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</si>
  <si>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</si>
  <si>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</si>
  <si>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</si>
  <si>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</si>
  <si>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</si>
  <si>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</si>
  <si>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</si>
  <si>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</si>
  <si>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</si>
  <si>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</si>
  <si>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</si>
  <si>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</si>
  <si>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</si>
  <si>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</si>
  <si>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</si>
  <si>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</si>
  <si>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</si>
  <si>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</si>
  <si>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</si>
  <si>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</si>
  <si>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</si>
  <si>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</si>
  <si>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</si>
  <si>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</si>
  <si>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</si>
  <si>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</si>
  <si>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</si>
  <si>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</si>
  <si>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</si>
  <si>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</si>
  <si>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</si>
  <si>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</si>
  <si>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</si>
  <si>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</si>
  <si>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</si>
  <si>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</si>
  <si>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</si>
  <si>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</si>
  <si>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</si>
  <si>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</si>
  <si>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</si>
  <si>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</si>
  <si>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</si>
  <si>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</si>
  <si>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</si>
  <si>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</si>
  <si>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</si>
  <si>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</si>
  <si>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</si>
  <si>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</si>
  <si>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</si>
  <si>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</si>
  <si>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</si>
  <si>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</si>
  <si>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</si>
  <si>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</si>
  <si>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</si>
  <si>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</si>
  <si>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</si>
  <si>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</si>
  <si>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</si>
  <si>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</si>
  <si>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</si>
  <si>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</si>
  <si>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</si>
  <si>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</si>
  <si>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</si>
  <si>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</si>
  <si>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</si>
  <si>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</si>
  <si>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</si>
  <si>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</si>
  <si>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</si>
  <si>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</si>
  <si>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</si>
  <si>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</si>
  <si>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</si>
  <si>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</si>
  <si>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</si>
  <si>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</si>
  <si>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</si>
  <si>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</si>
  <si>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</si>
  <si>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</si>
  <si>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</si>
  <si>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</si>
  <si>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</si>
  <si>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</si>
  <si>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</si>
  <si>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</si>
  <si>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</si>
  <si>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</si>
  <si>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</si>
  <si>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</si>
  <si>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</si>
  <si>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</si>
  <si>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</si>
  <si>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</si>
  <si>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</si>
  <si>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</si>
  <si>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</si>
  <si>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</si>
  <si>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</si>
  <si>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</si>
  <si>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</si>
  <si>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</si>
  <si>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</si>
  <si>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</si>
  <si>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</si>
  <si>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</si>
  <si>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</si>
  <si>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</si>
  <si>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</si>
  <si>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</si>
  <si>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</si>
  <si>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</si>
  <si>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</si>
  <si>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</si>
  <si>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</si>
  <si>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</si>
  <si>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</si>
  <si>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</si>
  <si>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</si>
  <si>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</si>
  <si>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</si>
  <si>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</si>
  <si>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</si>
  <si>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</si>
  <si>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</si>
  <si>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</si>
  <si>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</si>
  <si>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</si>
  <si>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</si>
  <si>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</si>
  <si>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</si>
  <si>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</si>
  <si>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</si>
  <si>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</si>
  <si>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</si>
  <si>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</si>
  <si>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</si>
  <si>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</si>
  <si>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</si>
  <si>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</si>
  <si>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</si>
  <si>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</si>
  <si>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</si>
  <si>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</si>
  <si>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</si>
  <si>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</si>
  <si>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</si>
  <si>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</si>
  <si>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</si>
  <si>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</si>
  <si>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</si>
  <si>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</si>
  <si>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</si>
  <si>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</si>
  <si>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</si>
  <si>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</si>
  <si>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</si>
  <si>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</si>
  <si>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</si>
  <si>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</si>
  <si>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</si>
  <si>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</si>
  <si>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</si>
  <si>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</si>
  <si>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</si>
  <si>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</si>
  <si>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</si>
  <si>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</si>
  <si>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</si>
  <si>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</si>
  <si>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</si>
  <si>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</si>
  <si>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</si>
  <si>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</si>
  <si>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</si>
  <si>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</si>
  <si>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</si>
  <si>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</si>
  <si>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</si>
  <si>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</si>
  <si>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</si>
  <si>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</si>
  <si>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</si>
  <si>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</si>
  <si>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</si>
  <si>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</si>
  <si>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</si>
  <si>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</si>
  <si>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</si>
  <si>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</si>
  <si>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</si>
  <si>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</si>
  <si>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</si>
  <si>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</si>
  <si>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</si>
  <si>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</si>
  <si>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</si>
  <si>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</si>
  <si>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</si>
  <si>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</si>
  <si>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</si>
  <si>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</si>
  <si>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</si>
  <si>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</si>
  <si>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</si>
  <si>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</si>
  <si>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</si>
  <si>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</si>
  <si>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</si>
  <si>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</si>
  <si>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</si>
  <si>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</si>
  <si>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</si>
  <si>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</si>
  <si>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</si>
  <si>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</si>
  <si>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</si>
  <si>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</si>
  <si>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</si>
  <si>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</si>
  <si>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</si>
  <si>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</si>
  <si>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</si>
  <si>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</si>
  <si>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</si>
  <si>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</si>
  <si>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</si>
  <si>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</si>
  <si>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</si>
  <si>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</si>
  <si>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</si>
  <si>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</si>
  <si>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</si>
  <si>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</si>
  <si>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</si>
  <si>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</si>
  <si>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</si>
  <si>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</si>
  <si>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</si>
  <si>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</si>
  <si>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</si>
  <si>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</si>
  <si>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</si>
  <si>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</si>
  <si>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</si>
  <si>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</si>
  <si>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</si>
  <si>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</si>
  <si>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</si>
  <si>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</si>
  <si>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</si>
  <si>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</si>
  <si>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</si>
  <si>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</si>
  <si>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</si>
  <si>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</si>
  <si>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</si>
  <si>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</si>
  <si>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</si>
  <si>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</si>
  <si>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</si>
  <si>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</si>
  <si>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</si>
  <si>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</si>
  <si>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</si>
  <si>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</si>
  <si>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</si>
  <si>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</si>
  <si>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</si>
  <si>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</si>
  <si>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</si>
  <si>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</si>
  <si>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</si>
  <si>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</si>
  <si>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</si>
  <si>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</si>
  <si>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</si>
  <si>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</si>
  <si>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</si>
  <si>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</si>
  <si>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</si>
  <si>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</si>
  <si>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</si>
  <si>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</si>
  <si>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</si>
  <si>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</si>
  <si>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</si>
  <si>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</si>
  <si>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</si>
  <si>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</si>
  <si>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</si>
  <si>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</si>
  <si>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</si>
  <si>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</si>
  <si>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</si>
  <si>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</si>
  <si>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</si>
  <si>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</si>
  <si>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</si>
  <si>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</si>
  <si>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</si>
  <si>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</si>
  <si>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</si>
  <si>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</si>
  <si>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</si>
  <si>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</si>
  <si>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</si>
  <si>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</si>
  <si>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</si>
  <si>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</si>
  <si>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</si>
  <si>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</si>
  <si>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</si>
  <si>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</si>
  <si>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</si>
  <si>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</si>
  <si>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</si>
  <si>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</si>
  <si>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</si>
  <si>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</si>
  <si>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</si>
  <si>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</si>
  <si>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</si>
  <si>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</si>
  <si>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</si>
  <si>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</si>
  <si>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</si>
  <si>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</si>
  <si>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</si>
  <si>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</si>
  <si>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</si>
  <si>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</si>
  <si>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</si>
  <si>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</si>
  <si>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</si>
  <si>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</si>
  <si>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</si>
  <si>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</si>
  <si>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</si>
  <si>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</si>
  <si>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</si>
  <si>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</si>
  <si>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</si>
  <si>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</si>
  <si>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</si>
  <si>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</si>
  <si>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</si>
  <si>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</si>
  <si>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</si>
  <si>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</si>
  <si>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</si>
  <si>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</si>
  <si>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</si>
  <si>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</si>
  <si>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</si>
  <si>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</si>
  <si>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</si>
  <si>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</si>
  <si>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</si>
  <si>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</si>
  <si>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</si>
  <si>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</si>
  <si>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</si>
  <si>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</si>
  <si>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</si>
  <si>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</si>
  <si>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</si>
  <si>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</si>
  <si>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</si>
  <si>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</si>
  <si>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</si>
  <si>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</si>
  <si>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</si>
  <si>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</si>
  <si>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</si>
  <si>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</si>
  <si>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</si>
  <si>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</si>
  <si>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</si>
  <si>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</si>
  <si>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</si>
  <si>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</si>
  <si>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</si>
  <si>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</si>
  <si>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</si>
  <si>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</si>
  <si>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</si>
  <si>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</si>
  <si>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</si>
  <si>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</si>
  <si>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</si>
  <si>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</si>
  <si>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</si>
  <si>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</si>
  <si>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</si>
  <si>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</si>
  <si>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</si>
  <si>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</si>
  <si>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</si>
  <si>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</si>
  <si>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</si>
  <si>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</si>
  <si>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</si>
  <si>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</si>
  <si>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</si>
  <si>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</si>
  <si>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</si>
  <si>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</si>
  <si>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</si>
  <si>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</si>
  <si>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</si>
  <si>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</si>
  <si>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</si>
  <si>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</si>
  <si>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</si>
  <si>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</si>
  <si>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</si>
  <si>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</si>
  <si>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</si>
  <si>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</si>
  <si>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</si>
  <si>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</si>
  <si>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</si>
  <si>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</si>
  <si>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</si>
  <si>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</si>
  <si>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</si>
  <si>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</si>
  <si>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</si>
  <si>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</si>
  <si>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</si>
  <si>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</si>
  <si>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</si>
  <si>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</si>
  <si>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</si>
  <si>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</si>
  <si>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</si>
  <si>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</si>
  <si>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</si>
  <si>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</si>
  <si>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</si>
  <si>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</si>
  <si>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</si>
  <si>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</si>
  <si>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</si>
  <si>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</si>
  <si>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</si>
  <si>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</si>
  <si>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</si>
  <si>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</si>
  <si>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</si>
  <si>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</si>
  <si>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</si>
  <si>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</si>
  <si>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</si>
  <si>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</si>
  <si>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</si>
  <si>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</si>
  <si>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</si>
  <si>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</si>
  <si>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</si>
  <si>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</si>
  <si>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</si>
  <si>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</si>
  <si>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</si>
  <si>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</si>
  <si>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</si>
  <si>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</si>
  <si>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</si>
  <si>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</si>
  <si>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</si>
  <si>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</si>
  <si>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</si>
  <si>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</si>
  <si>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</si>
  <si>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</si>
  <si>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</si>
  <si>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</si>
  <si>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</si>
  <si>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</si>
  <si>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</si>
  <si>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</si>
  <si>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</si>
  <si>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</si>
  <si>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</si>
  <si>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</si>
  <si>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</si>
  <si>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</si>
  <si>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</si>
  <si>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</si>
  <si>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</si>
  <si>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</si>
  <si>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</si>
  <si>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</si>
  <si>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</si>
  <si>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</si>
  <si>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</si>
  <si>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</si>
  <si>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</si>
  <si>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</si>
  <si>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</si>
  <si>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</si>
  <si>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</si>
  <si>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</si>
  <si>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</si>
  <si>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</si>
  <si>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</si>
  <si>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</si>
  <si>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</si>
  <si>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</si>
  <si>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</si>
  <si>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</si>
  <si>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</si>
  <si>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</si>
  <si>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</si>
  <si>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</si>
  <si>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</si>
  <si>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</si>
  <si>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</si>
  <si>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</si>
  <si>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</si>
  <si>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</si>
  <si>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</si>
  <si>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</si>
  <si>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</si>
  <si>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</si>
  <si>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</si>
  <si>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</si>
  <si>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</si>
  <si>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</si>
  <si>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</si>
  <si>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</si>
  <si>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</si>
  <si>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</si>
  <si>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</si>
  <si>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</si>
  <si>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</si>
  <si>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</si>
  <si>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</si>
  <si>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</si>
  <si>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</si>
  <si>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</si>
  <si>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</si>
  <si>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</si>
  <si>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</si>
  <si>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</si>
  <si>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</si>
  <si>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</si>
  <si>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</si>
  <si>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</si>
  <si>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</si>
  <si>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</si>
  <si>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</si>
  <si>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</si>
  <si>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</si>
  <si>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</si>
  <si>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</si>
  <si>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</si>
  <si>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</si>
  <si>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</si>
  <si>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</si>
  <si>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</si>
  <si>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</si>
  <si>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</si>
  <si>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</si>
  <si>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</si>
  <si>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</si>
  <si>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</si>
  <si>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</si>
  <si>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</si>
  <si>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</si>
  <si>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</si>
  <si>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</si>
  <si>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</si>
  <si>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</si>
  <si>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</si>
  <si>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</si>
  <si>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</si>
  <si>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</si>
  <si>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</si>
  <si>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</si>
  <si>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</si>
  <si>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</si>
  <si>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</si>
  <si>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</si>
  <si>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</si>
  <si>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</si>
  <si>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</si>
  <si>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</si>
  <si>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</si>
  <si>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</si>
  <si>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</si>
  <si>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</si>
  <si>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</si>
  <si>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</si>
  <si>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</si>
  <si>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</si>
  <si>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</si>
  <si>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</si>
  <si>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</si>
  <si>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</si>
  <si>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</si>
  <si>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</si>
  <si>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</si>
  <si>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</si>
  <si>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</si>
  <si>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</si>
  <si>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</si>
  <si>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</si>
  <si>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</si>
  <si>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</si>
  <si>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</si>
  <si>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</si>
  <si>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</si>
  <si>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</si>
  <si>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</si>
  <si>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</si>
  <si>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</si>
  <si>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</si>
  <si>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</si>
  <si>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</si>
  <si>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</si>
  <si>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</si>
  <si>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</si>
  <si>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</si>
  <si>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</si>
  <si>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</si>
  <si>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</si>
  <si>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</si>
  <si>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</si>
  <si>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</si>
  <si>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</si>
  <si>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</si>
  <si>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</si>
  <si>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</si>
  <si>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</si>
  <si>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</si>
  <si>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</si>
  <si>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</si>
  <si>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</si>
  <si>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</si>
  <si>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</si>
  <si>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</si>
  <si>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</si>
  <si>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</si>
  <si>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</si>
  <si>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</si>
  <si>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</si>
  <si>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</si>
  <si>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</si>
  <si>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</si>
  <si>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</si>
  <si>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</si>
  <si>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</si>
  <si>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</si>
  <si>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</si>
  <si>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</si>
  <si>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</si>
  <si>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</si>
  <si>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</si>
  <si>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</si>
  <si>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</si>
  <si>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</si>
  <si>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</si>
  <si>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</si>
  <si>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</si>
  <si>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</si>
  <si>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</si>
  <si>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</si>
  <si>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</si>
  <si>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</si>
  <si>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</si>
  <si>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</si>
  <si>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</si>
  <si>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</si>
  <si>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</si>
  <si>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</si>
  <si>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</si>
  <si>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</si>
  <si>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</si>
  <si>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</si>
  <si>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</si>
  <si>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</si>
  <si>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</si>
  <si>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</si>
  <si>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</si>
  <si>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</si>
  <si>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</si>
  <si>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</si>
  <si>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</si>
  <si>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</si>
  <si>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</si>
  <si>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</si>
  <si>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</si>
  <si>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</si>
  <si>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</si>
  <si>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</si>
  <si>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</si>
  <si>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</si>
  <si>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</si>
  <si>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</si>
  <si>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</si>
  <si>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</si>
  <si>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</si>
  <si>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</si>
  <si>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</si>
  <si>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</si>
  <si>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</si>
  <si>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</si>
  <si>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</si>
  <si>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</si>
  <si>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</si>
  <si>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</si>
  <si>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</si>
  <si>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</si>
  <si>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</si>
  <si>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</si>
  <si>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</si>
  <si>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</si>
  <si>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</si>
  <si>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</si>
  <si>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</si>
  <si>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</si>
  <si>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</si>
  <si>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</si>
  <si>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</si>
  <si>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</si>
  <si>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</si>
  <si>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</si>
  <si>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</si>
  <si>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</si>
  <si>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</si>
  <si>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</si>
  <si>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</si>
  <si>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</si>
  <si>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</si>
  <si>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</si>
  <si>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</si>
  <si>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</si>
  <si>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</si>
  <si>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</si>
  <si>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</si>
  <si>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</si>
  <si>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</si>
  <si>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</si>
  <si>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</si>
  <si>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</si>
  <si>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</si>
  <si>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</si>
  <si>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</si>
  <si>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</si>
  <si>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</si>
  <si>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</si>
  <si>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</si>
  <si>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</si>
  <si>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</si>
  <si>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</si>
  <si>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</si>
  <si>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</si>
  <si>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</si>
  <si>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</si>
  <si>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</si>
  <si>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</si>
  <si>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</si>
  <si>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</si>
  <si>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</si>
  <si>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</si>
  <si>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</si>
  <si>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</si>
  <si>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</si>
  <si>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</si>
  <si>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</si>
  <si>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</si>
  <si>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</si>
  <si>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</si>
  <si>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</si>
  <si>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</si>
  <si>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</si>
  <si>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</si>
  <si>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</si>
  <si>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</si>
  <si>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</si>
  <si>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</si>
  <si>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</si>
  <si>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</si>
  <si>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</si>
  <si>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</si>
  <si>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</si>
  <si>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</si>
  <si>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</si>
  <si>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</si>
  <si>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</si>
  <si>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</si>
  <si>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</si>
  <si>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</si>
  <si>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</si>
  <si>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</si>
  <si>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</si>
  <si>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</si>
  <si>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</si>
  <si>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</si>
  <si>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</si>
  <si>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</si>
  <si>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</si>
  <si>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</si>
  <si>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</si>
  <si>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</si>
  <si>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</si>
  <si>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</si>
  <si>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</si>
  <si>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</si>
  <si>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</si>
  <si>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</si>
  <si>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</si>
  <si>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</si>
  <si>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</si>
  <si>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</si>
  <si>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</si>
  <si>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</si>
  <si>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</si>
  <si>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</si>
  <si>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</si>
  <si>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</si>
  <si>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</si>
  <si>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</si>
  <si>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</si>
  <si>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</si>
  <si>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</si>
  <si>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</si>
  <si>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</si>
  <si>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</si>
  <si>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</si>
  <si>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</si>
  <si>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</si>
  <si>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</si>
  <si>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</si>
  <si>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</si>
  <si>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</si>
  <si>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</si>
  <si>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</si>
  <si>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</si>
  <si>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</si>
  <si>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</si>
  <si>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</si>
  <si>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</si>
  <si>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</si>
  <si>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</si>
  <si>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</si>
  <si>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</si>
  <si>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</si>
  <si>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</si>
  <si>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</si>
  <si>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</si>
  <si>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</si>
  <si>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</si>
  <si>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</si>
  <si>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</si>
  <si>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</si>
  <si>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</si>
  <si>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</si>
  <si>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</si>
  <si>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</si>
  <si>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</si>
  <si>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</si>
  <si>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</si>
  <si>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</si>
  <si>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</si>
  <si>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</si>
  <si>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</si>
  <si>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</si>
  <si>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</si>
  <si>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</si>
  <si>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</si>
  <si>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</si>
  <si>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</si>
  <si>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</si>
  <si>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</si>
  <si>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</si>
  <si>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</si>
  <si>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</si>
  <si>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</si>
  <si>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</si>
  <si>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</si>
  <si>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</si>
  <si>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</si>
  <si>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</si>
  <si>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</si>
  <si>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</si>
  <si>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</si>
  <si>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</si>
  <si>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</si>
  <si>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</si>
  <si>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</si>
  <si>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</si>
  <si>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</si>
  <si>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</si>
  <si>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</si>
  <si>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</si>
  <si>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</si>
  <si>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</si>
  <si>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</si>
  <si>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</si>
  <si>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</si>
  <si>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</si>
  <si>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</si>
  <si>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</si>
  <si>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</si>
  <si>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</si>
  <si>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</si>
  <si>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</si>
  <si>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</si>
  <si>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</si>
  <si>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</si>
  <si>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</si>
  <si>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</si>
  <si>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</si>
  <si>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</si>
  <si>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</si>
  <si>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</si>
  <si>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</si>
  <si>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</si>
  <si>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</si>
  <si>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</si>
  <si>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</si>
  <si>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</si>
  <si>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</si>
  <si>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</si>
  <si>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</si>
  <si>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</si>
  <si>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</si>
  <si>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</si>
  <si>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</si>
  <si>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</si>
  <si>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</si>
  <si>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</si>
  <si>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</si>
  <si>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</si>
  <si>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</si>
  <si>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</si>
  <si>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</si>
  <si>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</si>
  <si>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</si>
  <si>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</si>
  <si>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</si>
  <si>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</si>
  <si>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</si>
  <si>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</si>
  <si>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</si>
  <si>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</si>
  <si>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</si>
  <si>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</si>
  <si>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</si>
  <si>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</si>
  <si>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</si>
  <si>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</si>
  <si>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</si>
  <si>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</si>
  <si>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</si>
  <si>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</si>
  <si>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</si>
  <si>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</si>
  <si>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</si>
  <si>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</si>
  <si>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</si>
  <si>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</si>
  <si>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</si>
  <si>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</si>
  <si>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</si>
  <si>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</si>
  <si>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</si>
  <si>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</si>
  <si>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</si>
  <si>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</si>
  <si>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</si>
  <si>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</si>
  <si>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</si>
  <si>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</si>
  <si>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</si>
  <si>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</si>
  <si>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</si>
  <si>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</si>
  <si>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</si>
  <si>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</si>
  <si>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</si>
  <si>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</si>
  <si>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</si>
  <si>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</si>
  <si>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</si>
  <si>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</si>
  <si>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</si>
  <si>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</si>
  <si>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</si>
  <si>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</si>
  <si>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</si>
  <si>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</si>
  <si>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</si>
  <si>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</si>
  <si>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</si>
  <si>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</si>
  <si>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</si>
  <si>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</si>
  <si>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</si>
  <si>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</si>
  <si>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</si>
  <si>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</si>
  <si>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</si>
  <si>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</si>
  <si>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</si>
  <si>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</si>
  <si>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</si>
  <si>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</si>
  <si>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</si>
  <si>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</si>
  <si>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</si>
  <si>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</si>
  <si>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</si>
  <si>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</si>
  <si>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</si>
  <si>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</si>
  <si>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</si>
  <si>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</si>
  <si>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</si>
  <si>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</si>
  <si>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</si>
  <si>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</si>
  <si>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</si>
  <si>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</si>
  <si>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</si>
  <si>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</si>
  <si>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</si>
  <si>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</si>
  <si>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</si>
  <si>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</si>
  <si>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</si>
  <si>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</si>
  <si>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</si>
  <si>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</si>
  <si>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</si>
  <si>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</si>
  <si>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</si>
  <si>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</si>
  <si>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</si>
  <si>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</si>
  <si>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</si>
  <si>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</si>
  <si>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</si>
  <si>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</si>
  <si>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</si>
  <si>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</si>
  <si>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</si>
  <si>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</si>
  <si>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</si>
  <si>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</si>
  <si>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</si>
  <si>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</si>
  <si>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</si>
  <si>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</si>
  <si>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</si>
  <si>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</si>
  <si>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</si>
  <si>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</si>
  <si>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</si>
  <si>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</si>
  <si>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</si>
  <si>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</si>
  <si>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</si>
  <si>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</si>
  <si>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</si>
  <si>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</si>
  <si>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</si>
  <si>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</si>
  <si>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</si>
  <si>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</si>
  <si>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</si>
  <si>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</si>
  <si>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</si>
  <si>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</si>
  <si>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</si>
  <si>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</si>
  <si>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</si>
  <si>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</si>
  <si>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</si>
  <si>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</si>
  <si>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</si>
  <si>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</si>
  <si>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</si>
  <si>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</si>
  <si>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</si>
  <si>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</si>
  <si>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</si>
  <si>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</si>
  <si>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</si>
  <si>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</si>
  <si>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</si>
  <si>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</si>
  <si>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</si>
  <si>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</si>
  <si>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</si>
  <si>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</si>
  <si>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</si>
  <si>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</si>
  <si>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</si>
  <si>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</si>
  <si>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</si>
  <si>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</si>
  <si>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</si>
  <si>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</si>
  <si>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</si>
  <si>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</si>
  <si>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</si>
  <si>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</si>
  <si>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</si>
  <si>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</si>
  <si>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</si>
  <si>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</si>
  <si>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</si>
  <si>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</si>
  <si>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</si>
  <si>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</si>
  <si>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</si>
  <si>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</si>
  <si>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</si>
  <si>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</si>
  <si>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</si>
  <si>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</si>
  <si>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</si>
  <si>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</si>
  <si>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</si>
  <si>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</si>
  <si>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</si>
  <si>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</si>
  <si>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</si>
  <si>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</si>
  <si>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</si>
  <si>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</si>
  <si>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</si>
  <si>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</si>
  <si>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</si>
  <si>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</si>
  <si>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</si>
  <si>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</si>
  <si>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</si>
  <si>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</si>
  <si>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</si>
  <si>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</si>
  <si>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</si>
  <si>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</si>
  <si>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</si>
  <si>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</si>
  <si>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</si>
  <si>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</si>
  <si>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</si>
  <si>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</si>
  <si>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</si>
  <si>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</si>
  <si>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</si>
  <si>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</si>
  <si>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</si>
  <si>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</si>
  <si>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</si>
  <si>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</si>
  <si>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</si>
  <si>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</si>
  <si>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</si>
  <si>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</si>
  <si>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</si>
  <si>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</si>
  <si>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</si>
  <si>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</si>
  <si>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</si>
  <si>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</si>
  <si>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</si>
  <si>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</si>
  <si>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</si>
  <si>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</si>
  <si>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</si>
  <si>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</si>
  <si>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</si>
  <si>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</si>
  <si>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</si>
  <si>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</si>
  <si>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</si>
  <si>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</si>
  <si>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</si>
  <si>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</si>
  <si>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</si>
  <si>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</si>
  <si>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</si>
  <si>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</si>
  <si>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</si>
  <si>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</si>
  <si>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</si>
  <si>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</si>
  <si>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</si>
  <si>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</si>
  <si>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</si>
  <si>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</si>
  <si>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</si>
  <si>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</si>
  <si>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</si>
  <si>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</si>
  <si>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</si>
  <si>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</si>
  <si>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</si>
  <si>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</si>
  <si>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</si>
  <si>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</si>
  <si>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</si>
  <si>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</si>
  <si>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</si>
  <si>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</si>
  <si>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</si>
  <si>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</si>
  <si>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</si>
  <si>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</si>
  <si>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</si>
  <si>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</si>
  <si>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</si>
  <si>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</si>
  <si>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</si>
  <si>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</si>
  <si>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</si>
  <si>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</si>
  <si>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</si>
  <si>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</si>
  <si>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</si>
  <si>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</si>
  <si>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</si>
  <si>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</si>
  <si>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</si>
  <si>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</si>
  <si>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</si>
  <si>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</si>
  <si>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</si>
  <si>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</si>
  <si>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</si>
  <si>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</si>
  <si>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</si>
  <si>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</si>
  <si>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</si>
  <si>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</si>
  <si>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</si>
  <si>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</si>
  <si>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</si>
  <si>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</si>
  <si>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</si>
  <si>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</si>
  <si>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</si>
  <si>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</si>
  <si>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</si>
  <si>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</si>
  <si>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</si>
  <si>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</si>
  <si>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</si>
  <si>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</si>
  <si>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</si>
  <si>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</si>
  <si>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</si>
  <si>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</si>
  <si>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</si>
  <si>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</si>
  <si>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</si>
  <si>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</si>
  <si>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</si>
  <si>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</si>
  <si>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</si>
  <si>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</si>
  <si>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</si>
  <si>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</si>
  <si>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</si>
  <si>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</si>
  <si>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</si>
  <si>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</si>
  <si>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</si>
  <si>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</si>
  <si>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</si>
  <si>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</si>
  <si>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</si>
  <si>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</si>
  <si>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</si>
  <si>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</si>
  <si>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</si>
  <si>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</si>
  <si>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</si>
  <si>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</si>
  <si>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</si>
  <si>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</si>
  <si>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</si>
  <si>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</si>
  <si>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</si>
  <si>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</si>
  <si>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</si>
  <si>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</si>
  <si>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</si>
  <si>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</si>
  <si>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</si>
  <si>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</si>
  <si>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</si>
  <si>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</si>
  <si>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</si>
  <si>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</si>
  <si>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</si>
  <si>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</si>
  <si>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</si>
  <si>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</si>
  <si>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</si>
  <si>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</si>
  <si>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</si>
  <si>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</si>
  <si>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</si>
  <si>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</si>
  <si>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</si>
  <si>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</si>
  <si>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</si>
  <si>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</si>
  <si>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</si>
  <si>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</si>
  <si>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</si>
  <si>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</si>
  <si>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</si>
  <si>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</si>
  <si>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</si>
  <si>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</si>
  <si>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</si>
  <si>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</si>
  <si>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</si>
  <si>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</si>
  <si>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</si>
  <si>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</si>
  <si>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</si>
  <si>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</si>
  <si>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</si>
  <si>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</si>
  <si>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</si>
  <si>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</si>
  <si>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</si>
  <si>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</si>
  <si>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</si>
  <si>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</si>
  <si>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</si>
  <si>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</si>
  <si>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</si>
  <si>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</si>
  <si>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</si>
  <si>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</si>
  <si>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</si>
  <si>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</si>
  <si>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</si>
  <si>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</si>
  <si>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</si>
  <si>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</si>
  <si>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</si>
  <si>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</si>
  <si>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</si>
  <si>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</si>
  <si>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</si>
  <si>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</si>
  <si>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</si>
  <si>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</si>
  <si>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</si>
  <si>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</si>
  <si>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</si>
  <si>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</si>
  <si>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</si>
  <si>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</si>
  <si>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</si>
  <si>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</si>
  <si>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</si>
  <si>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</si>
  <si>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</si>
  <si>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</si>
  <si>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</si>
  <si>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</si>
  <si>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</si>
  <si>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</si>
  <si>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</si>
  <si>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</si>
  <si>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</si>
  <si>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</si>
  <si>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</si>
  <si>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</si>
  <si>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</si>
  <si>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</si>
  <si>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</si>
  <si>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</si>
  <si>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</si>
  <si>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</si>
  <si>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</si>
  <si>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</si>
  <si>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</si>
  <si>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</si>
  <si>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</si>
  <si>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</si>
  <si>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</si>
  <si>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</si>
  <si>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</si>
  <si>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</si>
  <si>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</si>
  <si>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</si>
  <si>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</si>
  <si>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</si>
  <si>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</si>
  <si>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</si>
  <si>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</si>
  <si>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</si>
  <si>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</si>
  <si>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</si>
  <si>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</si>
  <si>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</si>
  <si>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</si>
  <si>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</si>
  <si>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</si>
  <si>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</si>
  <si>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</si>
  <si>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</si>
  <si>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</si>
  <si>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</si>
  <si>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</si>
  <si>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</si>
  <si>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</si>
  <si>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</si>
  <si>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</si>
  <si>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</si>
  <si>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</si>
  <si>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</si>
  <si>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</si>
  <si>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</si>
  <si>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</si>
  <si>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</si>
  <si>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</si>
  <si>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</si>
  <si>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</si>
  <si>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</si>
  <si>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</si>
  <si>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</si>
  <si>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</si>
  <si>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</si>
  <si>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</si>
  <si>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</si>
  <si>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</si>
  <si>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</si>
  <si>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</si>
  <si>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</si>
  <si>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</si>
  <si>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</si>
  <si>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</si>
  <si>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</si>
  <si>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</si>
  <si>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</si>
  <si>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</si>
  <si>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</si>
  <si>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</si>
  <si>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</si>
  <si>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</si>
  <si>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</si>
  <si>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</si>
  <si>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</si>
  <si>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</si>
  <si>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</si>
  <si>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</si>
  <si>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</si>
  <si>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</si>
  <si>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</si>
  <si>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</si>
  <si>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</si>
  <si>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</si>
  <si>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</si>
  <si>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</si>
  <si>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</si>
  <si>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</si>
  <si>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</si>
  <si>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</si>
  <si>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</si>
  <si>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</si>
  <si>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</si>
  <si>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</si>
  <si>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</si>
  <si>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</si>
  <si>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</si>
  <si>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</si>
  <si>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</si>
  <si>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</si>
  <si>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</si>
  <si>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</si>
  <si>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</si>
  <si>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</si>
  <si>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</si>
  <si>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</si>
  <si>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</si>
  <si>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</si>
  <si>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</si>
  <si>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</si>
  <si>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</si>
  <si>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</si>
  <si>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</si>
  <si>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</si>
  <si>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</si>
  <si>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</si>
  <si>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</si>
  <si>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</si>
  <si>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</si>
  <si>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</si>
  <si>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</si>
  <si>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</si>
  <si>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</si>
  <si>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</si>
  <si>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</si>
  <si>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</si>
  <si>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</si>
  <si>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</si>
  <si>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</si>
  <si>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</si>
  <si>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</si>
  <si>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</si>
  <si>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</si>
  <si>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</si>
  <si>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</si>
  <si>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</si>
  <si>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</si>
  <si>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</si>
  <si>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</si>
  <si>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</si>
  <si>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</si>
  <si>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</si>
  <si>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</si>
  <si>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</si>
  <si>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</si>
  <si>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</si>
  <si>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</si>
  <si>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</si>
  <si>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</si>
  <si>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</si>
  <si>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</si>
  <si>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</si>
  <si>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</si>
  <si>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</si>
  <si>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</si>
  <si>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</si>
  <si>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</si>
  <si>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</si>
  <si>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</si>
  <si>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</si>
  <si>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</si>
  <si>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</si>
  <si>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</si>
  <si>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</si>
  <si>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</si>
  <si>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</si>
  <si>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</si>
  <si>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</si>
  <si>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</si>
  <si>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</si>
  <si>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</si>
  <si>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</si>
  <si>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</si>
  <si>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</si>
  <si>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</si>
  <si>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</si>
  <si>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</si>
  <si>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</si>
  <si>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</si>
  <si>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</si>
  <si>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</si>
  <si>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</si>
  <si>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</si>
  <si>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</si>
  <si>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</si>
  <si>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</si>
  <si>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</si>
  <si>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</si>
  <si>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</si>
  <si>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</si>
  <si>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</si>
  <si>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</si>
  <si>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</si>
  <si>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</si>
  <si>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</si>
  <si>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</si>
  <si>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</si>
  <si>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</si>
  <si>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</si>
  <si>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</si>
  <si>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</si>
  <si>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</si>
  <si>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</si>
  <si>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</si>
  <si>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</si>
  <si>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</si>
  <si>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</si>
  <si>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</si>
  <si>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</si>
  <si>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</si>
  <si>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</si>
  <si>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</si>
  <si>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</si>
  <si>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</si>
  <si>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</si>
  <si>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</si>
  <si>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</si>
  <si>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</si>
  <si>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</si>
  <si>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</si>
  <si>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</si>
  <si>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</si>
  <si>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</si>
  <si>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</si>
  <si>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</si>
  <si>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</si>
  <si>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</si>
  <si>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</si>
  <si>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</si>
  <si>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</si>
  <si>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</si>
  <si>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</si>
  <si>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</si>
  <si>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</si>
  <si>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</si>
  <si>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</si>
  <si>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</si>
  <si>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</si>
  <si>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</si>
  <si>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</si>
  <si>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</si>
  <si>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</si>
  <si>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</si>
  <si>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</si>
  <si>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</si>
  <si>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</si>
  <si>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</si>
  <si>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</si>
  <si>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</si>
  <si>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</si>
  <si>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</si>
  <si>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</si>
  <si>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</si>
  <si>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</si>
  <si>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</si>
  <si>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</si>
  <si>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</si>
  <si>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</si>
  <si>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</si>
  <si>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</si>
  <si>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</si>
  <si>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</si>
  <si>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</si>
  <si>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</si>
  <si>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</si>
  <si>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</si>
  <si>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</si>
  <si>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</si>
  <si>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</si>
  <si>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</si>
  <si>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</si>
  <si>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</si>
  <si>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</si>
  <si>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</si>
  <si>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</si>
  <si>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</si>
  <si>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</si>
  <si>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</si>
  <si>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</si>
  <si>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</si>
  <si>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</si>
  <si>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</si>
  <si>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</si>
  <si>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</si>
  <si>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</si>
  <si>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</si>
  <si>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</si>
  <si>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</si>
  <si>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</si>
  <si>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</si>
  <si>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</si>
  <si>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</si>
  <si>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</si>
  <si>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</si>
  <si>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</si>
  <si>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</si>
  <si>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</si>
  <si>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</si>
  <si>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</si>
  <si>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</si>
  <si>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</si>
  <si>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</si>
  <si>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</si>
  <si>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</si>
  <si>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</si>
  <si>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</si>
  <si>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</si>
  <si>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</si>
  <si>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</si>
  <si>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</si>
  <si>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</si>
  <si>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</si>
  <si>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</si>
  <si>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</si>
  <si>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</si>
  <si>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</si>
  <si>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</si>
  <si>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</si>
  <si>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</si>
  <si>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</si>
  <si>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</si>
  <si>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</si>
  <si>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</si>
  <si>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</si>
  <si>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</si>
  <si>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</si>
  <si>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</si>
  <si>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</si>
  <si>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</si>
  <si>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</si>
  <si>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</si>
  <si>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</si>
  <si>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</si>
  <si>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</si>
  <si>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</si>
  <si>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</si>
  <si>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</si>
  <si>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</si>
  <si>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</si>
  <si>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</si>
  <si>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</si>
  <si>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</si>
  <si>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</si>
  <si>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</si>
  <si>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</si>
  <si>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</si>
  <si>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</si>
  <si>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</si>
  <si>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</si>
  <si>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</si>
  <si>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</si>
  <si>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</si>
  <si>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</si>
  <si>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</si>
  <si>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</si>
  <si>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</si>
  <si>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</si>
  <si>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</si>
  <si>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</si>
  <si>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</si>
  <si>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</si>
  <si>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</si>
  <si>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</si>
  <si>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</si>
  <si>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</si>
  <si>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</si>
  <si>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</si>
  <si>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</si>
  <si>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</si>
  <si>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</si>
  <si>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</si>
  <si>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</si>
  <si>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</si>
  <si>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</si>
  <si>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</si>
  <si>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</si>
  <si>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</si>
  <si>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</si>
  <si>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</si>
  <si>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</si>
  <si>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</si>
  <si>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</si>
  <si>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</si>
  <si>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</si>
  <si>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</si>
  <si>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</si>
  <si>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</si>
  <si>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</si>
  <si>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</si>
  <si>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</si>
  <si>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</si>
  <si>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</si>
  <si>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</si>
  <si>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</si>
  <si>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</si>
  <si>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</si>
  <si>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</si>
  <si>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</si>
  <si>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</si>
  <si>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</si>
  <si>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</si>
  <si>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</si>
  <si>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</si>
  <si>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</si>
  <si>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</si>
  <si>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</si>
  <si>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</si>
  <si>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</si>
  <si>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</si>
  <si>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</si>
  <si>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</si>
  <si>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</si>
  <si>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</si>
  <si>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</si>
  <si>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</si>
  <si>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</si>
  <si>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</si>
  <si>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</si>
  <si>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</si>
  <si>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</si>
  <si>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</si>
  <si>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</si>
  <si>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</si>
  <si>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</si>
  <si>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</si>
  <si>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</si>
  <si>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</si>
  <si>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</si>
  <si>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</si>
  <si>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</si>
  <si>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</si>
  <si>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</si>
  <si>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</si>
  <si>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</si>
  <si>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</si>
  <si>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</si>
  <si>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</si>
  <si>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</si>
  <si>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</si>
  <si>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</si>
  <si>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</si>
  <si>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</si>
  <si>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</si>
  <si>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</si>
  <si>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</si>
  <si>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</si>
  <si>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</si>
  <si>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</si>
  <si>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</si>
  <si>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</si>
  <si>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</si>
  <si>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</si>
  <si>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</si>
  <si>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</si>
  <si>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</si>
  <si>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</si>
  <si>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</si>
  <si>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</si>
  <si>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</si>
  <si>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</si>
  <si>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</si>
  <si>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</si>
  <si>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</si>
  <si>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</si>
  <si>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</si>
  <si>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</si>
  <si>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</si>
  <si>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</si>
  <si>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</si>
  <si>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</si>
  <si>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</si>
  <si>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</si>
  <si>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</si>
  <si>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</si>
  <si>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</si>
  <si>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</si>
  <si>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</si>
  <si>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</si>
  <si>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</si>
  <si>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</si>
  <si>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</si>
  <si>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</si>
  <si>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</si>
  <si>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</si>
  <si>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</si>
  <si>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</si>
  <si>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</si>
  <si>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</si>
  <si>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</si>
  <si>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</si>
  <si>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</si>
  <si>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</si>
  <si>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</si>
  <si>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</si>
  <si>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</si>
  <si>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</si>
  <si>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</si>
  <si>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</si>
  <si>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</si>
  <si>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</si>
  <si>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</si>
  <si>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</si>
  <si>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</si>
  <si>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</si>
  <si>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</si>
  <si>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</si>
  <si>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</si>
  <si>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</si>
  <si>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</si>
  <si>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</si>
  <si>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</si>
  <si>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</si>
  <si>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</si>
  <si>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</si>
  <si>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</si>
  <si>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</si>
  <si>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</si>
  <si>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</si>
  <si>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</si>
  <si>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</si>
  <si>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</si>
  <si>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</si>
  <si>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</si>
  <si>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</si>
  <si>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</si>
  <si>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</si>
  <si>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</si>
  <si>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</si>
  <si>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</si>
  <si>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</si>
  <si>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</si>
  <si>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</si>
  <si>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</si>
  <si>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</si>
  <si>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</si>
  <si>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</si>
  <si>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</si>
  <si>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</si>
  <si>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</si>
  <si>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</si>
  <si>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</si>
  <si>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</si>
  <si>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</si>
  <si>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</si>
  <si>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</si>
  <si>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</si>
  <si>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</si>
  <si>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</si>
  <si>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</si>
  <si>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</si>
  <si>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</si>
  <si>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</si>
  <si>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</si>
  <si>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</si>
  <si>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</si>
  <si>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</si>
  <si>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</si>
  <si>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</si>
  <si>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</si>
  <si>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</si>
  <si>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</si>
  <si>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</si>
  <si>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</si>
  <si>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</si>
  <si>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</si>
  <si>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</si>
  <si>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</si>
  <si>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</si>
  <si>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</si>
  <si>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</si>
  <si>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</si>
  <si>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</si>
  <si>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</si>
  <si>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</si>
  <si>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</si>
  <si>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</si>
  <si>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</si>
  <si>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</si>
  <si>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</si>
  <si>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</si>
  <si>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</si>
  <si>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</si>
  <si>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</si>
  <si>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</si>
  <si>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</si>
  <si>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</si>
  <si>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</si>
  <si>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</si>
  <si>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</si>
  <si>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</si>
  <si>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</si>
  <si>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</si>
  <si>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</si>
  <si>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</si>
  <si>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</si>
  <si>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</si>
  <si>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</si>
  <si>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</si>
  <si>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</si>
  <si>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</si>
  <si>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</si>
  <si>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</si>
  <si>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</si>
  <si>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</si>
  <si>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</si>
  <si>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</si>
  <si>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</si>
  <si>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</si>
  <si>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</si>
  <si>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</si>
  <si>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</si>
  <si>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</si>
  <si>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</si>
  <si>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</si>
  <si>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</si>
  <si>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</si>
  <si>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</si>
  <si>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</si>
  <si>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</si>
  <si>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</si>
  <si>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</si>
  <si>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</si>
  <si>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</si>
  <si>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</si>
  <si>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</si>
  <si>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</si>
  <si>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</si>
  <si>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</si>
  <si>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</si>
  <si>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</si>
  <si>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</si>
  <si>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</si>
  <si>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</si>
  <si>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</si>
  <si>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</si>
  <si>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</si>
  <si>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</si>
  <si>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</si>
  <si>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</si>
  <si>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</si>
  <si>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</si>
  <si>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</si>
  <si>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</si>
  <si>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</si>
  <si>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</si>
  <si>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</si>
  <si>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</si>
  <si>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</si>
  <si>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</si>
  <si>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</si>
  <si>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</si>
  <si>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</si>
  <si>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</si>
  <si>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</si>
  <si>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</si>
  <si>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</si>
  <si>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</si>
  <si>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</si>
  <si>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</si>
  <si>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</si>
  <si>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</si>
  <si>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</si>
  <si>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</si>
  <si>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</si>
  <si>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</si>
  <si>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</si>
  <si>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</si>
  <si>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</si>
  <si>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</si>
  <si>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</si>
  <si>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</si>
  <si>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</si>
  <si>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</si>
  <si>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</si>
  <si>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</si>
  <si>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</si>
  <si>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</si>
  <si>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</si>
  <si>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</si>
  <si>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</si>
  <si>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</si>
  <si>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</si>
  <si>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</si>
  <si>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</si>
  <si>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</si>
  <si>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</si>
  <si>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</si>
  <si>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</si>
  <si>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</si>
  <si>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</si>
  <si>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</si>
  <si>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</si>
  <si>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</si>
  <si>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</si>
  <si>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</si>
  <si>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</si>
  <si>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</si>
  <si>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</si>
  <si>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</si>
  <si>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</si>
  <si>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</si>
  <si>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</si>
  <si>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</si>
  <si>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</si>
  <si>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</si>
  <si>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</si>
  <si>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</si>
  <si>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</si>
  <si>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</si>
  <si>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</si>
  <si>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</si>
  <si>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</si>
  <si>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</si>
  <si>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</si>
  <si>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</si>
  <si>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</si>
  <si>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</si>
  <si>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</si>
  <si>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</si>
  <si>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</si>
  <si>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</si>
  <si>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</si>
  <si>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</si>
  <si>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</si>
  <si>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</si>
  <si>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</si>
  <si>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</si>
  <si>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</si>
  <si>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</si>
  <si>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</si>
  <si>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</si>
  <si>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</si>
  <si>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</si>
  <si>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</si>
  <si>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</si>
  <si>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</si>
  <si>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</si>
  <si>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</si>
  <si>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</si>
  <si>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</si>
  <si>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</si>
  <si>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</si>
  <si>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</si>
  <si>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</si>
  <si>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</si>
  <si>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</si>
  <si>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</si>
  <si>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</si>
  <si>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</si>
  <si>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</si>
  <si>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</si>
  <si>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</si>
  <si>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</si>
  <si>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</si>
  <si>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</si>
  <si>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</si>
  <si>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</si>
  <si>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</si>
  <si>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</si>
  <si>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</si>
  <si>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</si>
  <si>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</si>
  <si>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</si>
  <si>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</si>
  <si>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</si>
  <si>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</si>
  <si>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</si>
  <si>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</si>
  <si>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</si>
  <si>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</si>
  <si>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</si>
  <si>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</si>
  <si>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</si>
  <si>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</si>
  <si>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</si>
  <si>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</si>
  <si>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</si>
  <si>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</si>
  <si>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</si>
  <si>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</si>
  <si>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</si>
  <si>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</si>
  <si>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</si>
  <si>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</si>
  <si>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</si>
  <si>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</si>
  <si>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</si>
  <si>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</si>
  <si>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</si>
  <si>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</si>
  <si>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</si>
  <si>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</si>
  <si>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</si>
  <si>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</si>
  <si>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</si>
  <si>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</si>
  <si>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</si>
  <si>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</si>
  <si>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</si>
  <si>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</si>
  <si>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</si>
  <si>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</si>
  <si>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</si>
  <si>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</si>
  <si>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</si>
  <si>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</si>
  <si>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</si>
  <si>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</si>
  <si>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</si>
  <si>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</si>
  <si>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</si>
  <si>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</si>
  <si>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</si>
  <si>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</si>
  <si>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</si>
  <si>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</si>
  <si>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</si>
  <si>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</si>
  <si>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</si>
  <si>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</si>
  <si>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</si>
  <si>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</si>
  <si>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</si>
  <si>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</si>
  <si>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</si>
  <si>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</si>
  <si>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</si>
  <si>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</si>
  <si>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</si>
  <si>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</si>
  <si>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</si>
  <si>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</si>
  <si>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</si>
  <si>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</si>
  <si>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</si>
  <si>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</si>
  <si>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</si>
  <si>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</si>
  <si>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</si>
  <si>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</si>
  <si>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</si>
  <si>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</si>
  <si>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</si>
  <si>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</si>
  <si>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</si>
  <si>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</si>
  <si>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</si>
  <si>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</si>
  <si>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</si>
  <si>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</si>
  <si>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</si>
  <si>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</si>
  <si>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</si>
  <si>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</si>
  <si>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</si>
  <si>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</si>
  <si>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</si>
  <si>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</si>
  <si>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</si>
  <si>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</si>
  <si>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</si>
  <si>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</si>
  <si>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</si>
  <si>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</si>
  <si>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</si>
  <si>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</si>
  <si>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</si>
  <si>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</si>
  <si>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</si>
  <si>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</si>
  <si>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</si>
  <si>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</si>
  <si>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</si>
  <si>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</si>
  <si>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</si>
  <si>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</si>
  <si>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</si>
  <si>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</si>
  <si>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</si>
  <si>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</si>
  <si>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</si>
  <si>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</si>
  <si>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</si>
  <si>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</si>
  <si>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</si>
  <si>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</si>
  <si>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</si>
  <si>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</si>
  <si>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</si>
  <si>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</si>
  <si>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</si>
  <si>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</si>
  <si>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</si>
  <si>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</si>
  <si>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</si>
  <si>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</si>
  <si>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</si>
  <si>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</si>
  <si>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</si>
  <si>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</si>
  <si>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</si>
  <si>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</si>
  <si>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</si>
  <si>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</si>
  <si>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</si>
  <si>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</si>
  <si>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</si>
  <si>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</si>
  <si>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</si>
  <si>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</si>
  <si>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</si>
  <si>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</si>
  <si>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</si>
  <si>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</si>
  <si>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</si>
  <si>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</si>
  <si>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</si>
  <si>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</si>
  <si>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</si>
  <si>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</si>
  <si>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</si>
  <si>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</si>
  <si>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</si>
  <si>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</si>
  <si>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</si>
  <si>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</si>
  <si>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</si>
  <si>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</si>
  <si>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</si>
  <si>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</si>
  <si>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</si>
  <si>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</si>
  <si>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</si>
  <si>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</si>
  <si>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</si>
  <si>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</si>
  <si>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</si>
  <si>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</si>
  <si>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</si>
  <si>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</si>
  <si>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</si>
  <si>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</si>
  <si>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</si>
  <si>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</si>
  <si>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</si>
  <si>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</si>
  <si>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</si>
  <si>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</si>
  <si>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</si>
  <si>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</si>
  <si>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</si>
  <si>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</si>
  <si>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</si>
  <si>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</si>
  <si>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</si>
  <si>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</si>
  <si>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</si>
  <si>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</si>
  <si>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</si>
  <si>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</si>
  <si>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</si>
  <si>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</si>
  <si>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</si>
  <si>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</si>
  <si>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</si>
  <si>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</si>
  <si>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</si>
  <si>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</si>
  <si>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</si>
  <si>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</si>
  <si>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</si>
  <si>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</si>
  <si>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</si>
  <si>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</si>
  <si>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</si>
  <si>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</si>
  <si>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</si>
  <si>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</si>
  <si>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</si>
  <si>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</si>
  <si>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</si>
  <si>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</si>
  <si>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</si>
  <si>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</si>
  <si>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</si>
  <si>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</si>
  <si>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</si>
  <si>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</si>
  <si>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</si>
  <si>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</si>
  <si>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</si>
  <si>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</si>
  <si>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</si>
  <si>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</si>
  <si>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</si>
  <si>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</si>
  <si>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</si>
  <si>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</si>
  <si>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</si>
  <si>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</si>
  <si>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</si>
  <si>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</si>
  <si>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</si>
  <si>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</si>
  <si>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</si>
  <si>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</si>
  <si>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</si>
  <si>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</si>
  <si>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</si>
  <si>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</si>
  <si>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</si>
  <si>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</si>
  <si>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</si>
  <si>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</si>
  <si>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</si>
  <si>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</si>
  <si>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</si>
  <si>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</si>
  <si>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</si>
  <si>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</si>
  <si>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</si>
  <si>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</si>
  <si>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</si>
  <si>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</si>
  <si>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</si>
  <si>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</si>
  <si>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</si>
  <si>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</si>
  <si>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</si>
  <si>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</si>
  <si>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</si>
  <si>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</si>
  <si>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</si>
  <si>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</si>
  <si>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</si>
  <si>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</si>
  <si>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</si>
  <si>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</si>
  <si>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</si>
  <si>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</si>
  <si>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</si>
  <si>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</si>
  <si>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</si>
  <si>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</si>
  <si>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</si>
  <si>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</si>
  <si>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</si>
  <si>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</si>
  <si>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</si>
  <si>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</si>
  <si>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</si>
  <si>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</si>
  <si>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</si>
  <si>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</si>
  <si>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</si>
  <si>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</si>
  <si>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</si>
  <si>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</si>
  <si>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</si>
  <si>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</si>
  <si>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</si>
  <si>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</si>
  <si>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</si>
  <si>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</si>
  <si>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</si>
  <si>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</si>
  <si>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</si>
  <si>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</si>
  <si>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</si>
  <si>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</si>
  <si>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</si>
  <si>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</si>
  <si>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</si>
  <si>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</si>
  <si>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</si>
  <si>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</si>
  <si>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</si>
  <si>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</si>
  <si>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</si>
  <si>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</si>
  <si>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</si>
  <si>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</si>
  <si>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</si>
  <si>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</si>
  <si>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</si>
  <si>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</si>
  <si>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</si>
  <si>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</si>
  <si>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</si>
  <si>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</si>
  <si>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</si>
  <si>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</si>
  <si>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</si>
  <si>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</si>
  <si>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</si>
  <si>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</si>
  <si>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</si>
  <si>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</si>
  <si>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</si>
  <si>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</si>
  <si>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</si>
  <si>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</si>
  <si>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</si>
  <si>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</si>
  <si>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</si>
  <si>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</si>
  <si>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</si>
  <si>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</si>
  <si>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</si>
  <si>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</si>
  <si>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</si>
  <si>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</si>
  <si>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</si>
  <si>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</si>
  <si>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</si>
  <si>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</si>
  <si>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</si>
  <si>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</si>
  <si>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</si>
  <si>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</si>
  <si>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</si>
  <si>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</si>
  <si>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</si>
  <si>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</si>
  <si>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</si>
  <si>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</si>
  <si>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</si>
  <si>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</si>
  <si>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</si>
  <si>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</si>
  <si>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</si>
  <si>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</si>
  <si>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</si>
  <si>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</si>
  <si>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</si>
  <si>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</si>
  <si>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</si>
  <si>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</si>
  <si>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</si>
  <si>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</si>
  <si>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</si>
  <si>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</si>
  <si>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</si>
  <si>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</si>
  <si>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</si>
  <si>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</si>
  <si>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</si>
  <si>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</si>
  <si>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</si>
  <si>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</si>
  <si>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</si>
  <si>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</si>
  <si>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</si>
  <si>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</si>
  <si>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</si>
  <si>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</si>
  <si>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</si>
  <si>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</si>
  <si>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</si>
  <si>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</si>
  <si>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</si>
  <si>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</si>
  <si>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</si>
  <si>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</si>
  <si>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</si>
  <si>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</si>
  <si>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</si>
  <si>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</si>
  <si>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</si>
  <si>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</si>
  <si>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</si>
  <si>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</si>
  <si>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</si>
  <si>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</si>
  <si>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</si>
  <si>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</si>
  <si>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</si>
  <si>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</si>
  <si>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</si>
  <si>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</si>
  <si>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</si>
  <si>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</si>
  <si>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</si>
  <si>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</si>
  <si>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</si>
  <si>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</si>
  <si>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</si>
  <si>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</si>
  <si>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</si>
  <si>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</si>
  <si>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</si>
  <si>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</si>
  <si>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</si>
  <si>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</si>
  <si>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</si>
  <si>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</si>
  <si>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</si>
  <si>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</si>
  <si>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</si>
  <si>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</si>
  <si>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</si>
  <si>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</si>
  <si>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</si>
  <si>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</si>
  <si>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</si>
  <si>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</si>
  <si>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</si>
  <si>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</si>
  <si>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</si>
  <si>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</si>
  <si>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</si>
  <si>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</si>
  <si>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</si>
  <si>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</si>
  <si>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</si>
  <si>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</si>
  <si>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</si>
  <si>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</si>
  <si>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</si>
  <si>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</si>
  <si>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</si>
  <si>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</si>
  <si>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</si>
  <si>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</si>
  <si>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</si>
  <si>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</si>
  <si>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</si>
  <si>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</si>
  <si>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</si>
  <si>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</si>
  <si>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</si>
  <si>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</si>
  <si>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</si>
  <si>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</si>
  <si>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</si>
  <si>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</si>
  <si>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</si>
  <si>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</si>
  <si>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</si>
  <si>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</si>
  <si>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</si>
  <si>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</si>
  <si>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</si>
  <si>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</si>
  <si>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</si>
  <si>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</si>
  <si>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</si>
  <si>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</si>
  <si>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</si>
  <si>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</si>
  <si>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</si>
  <si>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</si>
  <si>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</si>
  <si>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</si>
  <si>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</si>
  <si>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</si>
  <si>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</si>
  <si>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</si>
  <si>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</si>
  <si>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</si>
  <si>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</si>
  <si>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</si>
  <si>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</si>
  <si>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</si>
  <si>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</si>
  <si>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</si>
  <si>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</si>
  <si>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</si>
  <si>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</si>
  <si>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</si>
  <si>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</si>
  <si>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</si>
  <si>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</si>
  <si>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</si>
  <si>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</si>
  <si>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</si>
  <si>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</si>
  <si>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</si>
  <si>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</si>
  <si>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</si>
  <si>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</si>
  <si>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</si>
  <si>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</si>
  <si>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</si>
  <si>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</si>
  <si>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</si>
  <si>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</si>
  <si>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</si>
  <si>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</si>
  <si>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</si>
  <si>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</si>
  <si>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</si>
  <si>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</si>
  <si>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</si>
  <si>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</si>
  <si>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</si>
  <si>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</si>
  <si>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</si>
  <si>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</si>
  <si>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</si>
  <si>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</si>
  <si>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</si>
  <si>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</si>
  <si>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</si>
  <si>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</si>
  <si>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</si>
  <si>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</si>
  <si>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</si>
  <si>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</si>
  <si>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</si>
  <si>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</si>
  <si>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</si>
  <si>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</si>
  <si>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</si>
  <si>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</si>
  <si>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</si>
  <si>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</si>
  <si>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</si>
  <si>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</si>
  <si>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</si>
  <si>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</si>
  <si>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</si>
  <si>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</si>
  <si>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</si>
  <si>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</si>
  <si>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</si>
  <si>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</si>
  <si>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</si>
  <si>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</si>
  <si>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</si>
  <si>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</si>
  <si>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</si>
  <si>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</si>
  <si>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</si>
  <si>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</si>
  <si>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</si>
  <si>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</si>
  <si>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</si>
  <si>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</si>
  <si>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</si>
  <si>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</si>
  <si>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</si>
  <si>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</si>
  <si>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</si>
  <si>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</si>
  <si>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</si>
  <si>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</si>
  <si>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</si>
  <si>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</si>
  <si>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</si>
  <si>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</si>
  <si>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</si>
  <si>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</si>
  <si>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</si>
  <si>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</si>
  <si>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</si>
  <si>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</si>
  <si>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</si>
  <si>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</si>
  <si>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</si>
  <si>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</si>
  <si>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</si>
  <si>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</si>
  <si>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</si>
  <si>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</si>
  <si>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</si>
  <si>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</si>
  <si>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</si>
  <si>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</si>
  <si>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</si>
  <si>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</si>
  <si>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</si>
  <si>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</si>
  <si>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</si>
  <si>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</si>
  <si>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</si>
  <si>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</si>
  <si>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</si>
  <si>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</si>
  <si>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</si>
  <si>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</si>
  <si>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</si>
  <si>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</si>
  <si>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</si>
  <si>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</si>
  <si>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</si>
  <si>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</si>
  <si>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</si>
  <si>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</si>
  <si>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</si>
  <si>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</si>
  <si>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</si>
  <si>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</si>
  <si>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</si>
  <si>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</si>
  <si>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</si>
  <si>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</si>
  <si>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</si>
  <si>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</si>
  <si>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</si>
  <si>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</si>
  <si>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</si>
  <si>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</si>
  <si>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</si>
  <si>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</si>
  <si>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</si>
  <si>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</si>
  <si>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</si>
  <si>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</si>
  <si>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</si>
  <si>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</si>
  <si>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</si>
  <si>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</si>
  <si>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</si>
  <si>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</si>
  <si>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</si>
  <si>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</si>
  <si>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</si>
  <si>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</si>
  <si>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</si>
  <si>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</si>
  <si>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</si>
  <si>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</si>
  <si>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</si>
  <si>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</si>
  <si>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</si>
  <si>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</si>
  <si>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</si>
  <si>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</si>
  <si>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</si>
  <si>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</si>
  <si>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</si>
  <si>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</si>
  <si>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</si>
  <si>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</si>
  <si>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</si>
  <si>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</si>
  <si>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</si>
  <si>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</si>
  <si>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</si>
  <si>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</si>
  <si>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</si>
  <si>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</si>
  <si>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</si>
  <si>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</si>
  <si>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</si>
  <si>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</si>
  <si>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</si>
  <si>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</si>
  <si>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</si>
  <si>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</si>
  <si>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</si>
  <si>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</si>
  <si>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</si>
  <si>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</si>
  <si>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</si>
  <si>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</si>
  <si>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</si>
  <si>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</si>
  <si>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</si>
  <si>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</si>
  <si>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</si>
  <si>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</si>
  <si>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</si>
  <si>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</si>
  <si>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</si>
  <si>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</si>
  <si>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</si>
  <si>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</si>
  <si>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</si>
  <si>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</si>
  <si>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</si>
  <si>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</si>
  <si>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</si>
  <si>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</si>
  <si>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</si>
  <si>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</si>
  <si>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</si>
  <si>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</si>
  <si>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</si>
  <si>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</si>
  <si>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</si>
  <si>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</si>
  <si>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</si>
  <si>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</si>
  <si>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</si>
  <si>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</si>
  <si>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</si>
  <si>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</si>
  <si>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</si>
  <si>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</si>
  <si>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</si>
  <si>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</si>
  <si>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</si>
  <si>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</si>
  <si>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</si>
  <si>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</si>
  <si>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</si>
  <si>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</si>
  <si>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</si>
  <si>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</si>
  <si>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</si>
  <si>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</si>
  <si>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</si>
  <si>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</si>
  <si>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</si>
  <si>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</si>
  <si>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</si>
  <si>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</si>
  <si>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</si>
  <si>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</si>
  <si>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</si>
  <si>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</si>
  <si>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</si>
  <si>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</si>
  <si>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</si>
  <si>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</si>
  <si>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</si>
  <si>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</si>
  <si>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</si>
  <si>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</si>
  <si>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</si>
  <si>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</si>
  <si>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</si>
  <si>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</si>
  <si>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</si>
  <si>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</si>
  <si>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</si>
  <si>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</si>
  <si>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</si>
  <si>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</si>
  <si>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</si>
  <si>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</si>
  <si>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</si>
  <si>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</si>
  <si>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</si>
  <si>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</si>
  <si>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</si>
  <si>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</si>
  <si>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</si>
  <si>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</si>
  <si>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</si>
  <si>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</si>
  <si>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</si>
  <si>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</si>
  <si>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</si>
  <si>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</si>
  <si>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</si>
  <si>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</si>
  <si>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</si>
  <si>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</si>
  <si>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</si>
  <si>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</si>
  <si>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</si>
  <si>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</si>
  <si>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</si>
  <si>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</si>
  <si>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</si>
  <si>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</si>
  <si>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</si>
  <si>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</si>
  <si>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</si>
  <si>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</si>
  <si>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</si>
  <si>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</si>
  <si>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</si>
  <si>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</si>
  <si>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</si>
  <si>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</si>
  <si>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</si>
  <si>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</si>
  <si>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</si>
  <si>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</si>
  <si>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</si>
  <si>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</si>
  <si>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</si>
  <si>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</si>
  <si>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</si>
  <si>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</si>
  <si>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</si>
  <si>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</si>
  <si>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</si>
  <si>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</si>
  <si>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</si>
  <si>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</si>
  <si>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</si>
  <si>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</si>
  <si>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</si>
  <si>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</si>
  <si>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</si>
  <si>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</si>
  <si>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</si>
  <si>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</si>
  <si>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</si>
  <si>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</si>
  <si>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</si>
  <si>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</si>
  <si>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</si>
  <si>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</si>
  <si>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</si>
  <si>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</si>
  <si>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</si>
  <si>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</si>
  <si>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</si>
  <si>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</si>
  <si>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</si>
  <si>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</si>
  <si>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</si>
  <si>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</si>
  <si>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</si>
  <si>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</si>
  <si>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</si>
  <si>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</si>
  <si>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</si>
  <si>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</si>
  <si>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</si>
  <si>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</si>
  <si>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</si>
  <si>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</si>
  <si>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</si>
  <si>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</si>
  <si>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</si>
  <si>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</si>
  <si>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</si>
  <si>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</si>
  <si>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</si>
  <si>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</si>
  <si>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</si>
  <si>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</si>
  <si>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</si>
  <si>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</si>
  <si>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</si>
  <si>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</si>
  <si>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</si>
  <si>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</si>
  <si>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</si>
  <si>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</si>
  <si>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</si>
  <si>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</si>
  <si>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</si>
  <si>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</si>
  <si>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</si>
  <si>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</si>
  <si>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</si>
  <si>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</si>
  <si>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</si>
  <si>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</si>
  <si>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</si>
  <si>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</si>
  <si>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</si>
  <si>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</si>
  <si>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</si>
  <si>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</si>
  <si>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</si>
  <si>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</si>
  <si>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</si>
  <si>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</si>
  <si>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</si>
  <si>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</si>
  <si>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</si>
  <si>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</si>
  <si>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</si>
  <si>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</si>
  <si>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</si>
  <si>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</si>
  <si>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</si>
  <si>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</si>
  <si>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</si>
  <si>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</si>
  <si>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</si>
  <si>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</si>
  <si>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</si>
  <si>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</si>
  <si>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</si>
  <si>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</si>
  <si>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</si>
  <si>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</si>
  <si>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</si>
  <si>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</si>
  <si>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</si>
  <si>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</si>
  <si>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</si>
  <si>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</si>
  <si>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</si>
  <si>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</si>
  <si>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</si>
  <si>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</si>
  <si>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</si>
  <si>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</si>
  <si>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</si>
  <si>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</si>
  <si>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</si>
  <si>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</si>
  <si>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</si>
  <si>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</si>
  <si>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</si>
  <si>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</si>
  <si>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</si>
  <si>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</si>
  <si>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</si>
  <si>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</si>
  <si>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</si>
  <si>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</si>
  <si>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</si>
  <si>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</si>
  <si>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</si>
  <si>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</si>
  <si>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</si>
  <si>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</si>
  <si>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</si>
  <si>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</si>
  <si>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</si>
  <si>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</si>
  <si>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</si>
  <si>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</si>
  <si>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</si>
  <si>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</si>
  <si>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</si>
  <si>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</si>
  <si>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</si>
  <si>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</si>
  <si>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</si>
  <si>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</si>
  <si>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</si>
  <si>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</si>
  <si>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</si>
  <si>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</si>
  <si>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</si>
  <si>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</si>
  <si>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</si>
  <si>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</si>
  <si>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</si>
  <si>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</si>
  <si>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</si>
  <si>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</si>
  <si>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</si>
  <si>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</si>
  <si>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</si>
  <si>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</si>
  <si>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</si>
  <si>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</si>
  <si>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</si>
  <si>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</si>
  <si>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</si>
  <si>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</si>
  <si>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</si>
  <si>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</si>
  <si>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</si>
  <si>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</si>
  <si>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</si>
  <si>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</si>
  <si>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</si>
  <si>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</si>
  <si>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</si>
  <si>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</si>
  <si>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</si>
  <si>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</si>
  <si>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</si>
  <si>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</si>
  <si>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</si>
  <si>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</si>
  <si>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</si>
  <si>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</si>
  <si>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</si>
  <si>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</si>
  <si>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</si>
  <si>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</si>
  <si>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</si>
  <si>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</si>
  <si>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</si>
  <si>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</si>
  <si>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</si>
  <si>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</si>
  <si>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</si>
  <si>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</si>
  <si>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</si>
  <si>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</si>
  <si>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</si>
  <si>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</si>
  <si>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</si>
  <si>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</si>
  <si>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</si>
  <si>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</si>
  <si>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</si>
  <si>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</si>
  <si>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</si>
  <si>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</si>
  <si>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</si>
  <si>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</si>
  <si>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</si>
  <si>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</si>
  <si>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</si>
  <si>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</si>
  <si>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</si>
  <si>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</si>
  <si>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</si>
  <si>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</si>
  <si>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</si>
  <si>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</si>
  <si>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</si>
  <si>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</si>
  <si>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</si>
  <si>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</si>
  <si>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</si>
  <si>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</si>
  <si>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</si>
  <si>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</si>
  <si>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</si>
  <si>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</si>
  <si>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</si>
  <si>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</si>
  <si>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</si>
  <si>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</si>
  <si>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</si>
  <si>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</si>
  <si>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</si>
  <si>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</si>
  <si>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</si>
  <si>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</si>
  <si>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</si>
  <si>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</si>
  <si>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</si>
  <si>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</si>
  <si>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</si>
  <si>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</si>
  <si>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</si>
  <si>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</si>
  <si>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</si>
  <si>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</si>
  <si>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</si>
  <si>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</si>
  <si>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</si>
  <si>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</si>
  <si>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</si>
  <si>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</si>
  <si>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</si>
  <si>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</si>
  <si>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</si>
  <si>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</si>
  <si>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</si>
  <si>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</si>
  <si>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</si>
  <si>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</si>
  <si>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</si>
  <si>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</si>
  <si>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</si>
  <si>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</si>
  <si>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</si>
  <si>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</si>
  <si>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</si>
  <si>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</si>
  <si>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</si>
  <si>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</si>
  <si>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</si>
  <si>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</si>
  <si>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</si>
  <si>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</si>
  <si>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</si>
  <si>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</si>
  <si>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</si>
  <si>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</si>
  <si>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</si>
  <si>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</si>
  <si>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</si>
  <si>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</si>
  <si>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</si>
  <si>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</si>
  <si>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</si>
  <si>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</si>
  <si>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</si>
  <si>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</si>
  <si>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</si>
  <si>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</si>
  <si>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</si>
  <si>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</si>
  <si>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</si>
  <si>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</si>
  <si>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</si>
  <si>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</si>
  <si>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</si>
  <si>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</si>
  <si>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</si>
  <si>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</si>
  <si>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</si>
  <si>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</si>
  <si>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</si>
  <si>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</si>
  <si>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</si>
  <si>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</si>
  <si>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</si>
  <si>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</si>
  <si>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</si>
  <si>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</si>
  <si>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</si>
  <si>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</si>
  <si>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</si>
  <si>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</si>
  <si>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</si>
  <si>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</si>
  <si>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</si>
  <si>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</si>
  <si>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</si>
  <si>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</si>
  <si>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</si>
  <si>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</si>
  <si>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</si>
  <si>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</si>
  <si>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</si>
  <si>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</si>
  <si>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</si>
  <si>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</si>
  <si>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</si>
  <si>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</si>
  <si>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</si>
  <si>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</si>
  <si>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</si>
  <si>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</si>
  <si>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</si>
  <si>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</si>
  <si>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</si>
  <si>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</si>
  <si>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</si>
  <si>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</si>
  <si>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</si>
  <si>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</si>
  <si>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</si>
  <si>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</si>
  <si>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</si>
  <si>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</si>
  <si>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</si>
  <si>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</si>
  <si>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</si>
  <si>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</si>
  <si>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</si>
  <si>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</si>
  <si>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</si>
  <si>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</si>
  <si>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</si>
  <si>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</si>
  <si>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</si>
  <si>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</si>
  <si>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</si>
  <si>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</si>
  <si>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</si>
  <si>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</si>
  <si>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</si>
  <si>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</si>
  <si>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</si>
  <si>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</si>
  <si>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</si>
  <si>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</si>
  <si>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</si>
  <si>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</si>
  <si>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</si>
  <si>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</si>
  <si>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</si>
  <si>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</si>
  <si>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</si>
  <si>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</si>
  <si>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</si>
  <si>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</si>
  <si>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</si>
  <si>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</si>
  <si>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</si>
  <si>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</si>
  <si>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</si>
  <si>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</si>
  <si>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</si>
  <si>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</si>
  <si>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</si>
  <si>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</si>
  <si>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</si>
  <si>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</si>
  <si>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</si>
  <si>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</si>
  <si>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</si>
  <si>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</si>
  <si>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</si>
  <si>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</si>
  <si>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</si>
  <si>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</si>
  <si>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</si>
  <si>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</si>
  <si>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</si>
  <si>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</si>
  <si>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</si>
  <si>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</si>
  <si>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</si>
  <si>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</si>
  <si>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</si>
  <si>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</si>
  <si>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</si>
  <si>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</si>
  <si>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</si>
  <si>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</si>
  <si>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</si>
  <si>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</si>
  <si>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</si>
  <si>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</si>
  <si>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</si>
  <si>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</si>
  <si>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</si>
  <si>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</si>
  <si>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</si>
  <si>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</si>
  <si>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</si>
  <si>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</si>
  <si>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</si>
  <si>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</si>
  <si>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</si>
  <si>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</si>
  <si>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</si>
  <si>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</si>
  <si>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</si>
  <si>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</si>
  <si>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</si>
  <si>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</si>
  <si>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</si>
  <si>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</si>
  <si>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</si>
  <si>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</si>
  <si>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</si>
  <si>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</si>
  <si>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</si>
  <si>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</si>
  <si>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</si>
  <si>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</si>
  <si>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</si>
  <si>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</si>
  <si>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</si>
  <si>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</si>
  <si>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</si>
  <si>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</si>
  <si>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</si>
  <si>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</si>
  <si>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</si>
  <si>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</si>
  <si>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</si>
  <si>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</si>
  <si>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</si>
  <si>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</si>
  <si>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</si>
  <si>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</si>
  <si>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</si>
  <si>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</si>
  <si>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</si>
  <si>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</si>
  <si>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</si>
  <si>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</si>
  <si>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</si>
  <si>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</si>
  <si>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</si>
  <si>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</si>
  <si>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</si>
  <si>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</si>
  <si>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</si>
  <si>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</si>
  <si>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</si>
  <si>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</si>
  <si>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</si>
  <si>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</si>
  <si>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</si>
  <si>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</si>
  <si>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</si>
  <si>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</si>
  <si>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</si>
  <si>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</si>
  <si>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</si>
  <si>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</si>
  <si>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</si>
  <si>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</si>
  <si>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</si>
  <si>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</si>
  <si>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</si>
  <si>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</si>
  <si>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</si>
  <si>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</si>
  <si>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</si>
  <si>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</si>
  <si>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</si>
  <si>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</si>
  <si>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</si>
  <si>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</si>
  <si>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</si>
  <si>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</si>
  <si>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</si>
  <si>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</si>
  <si>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</si>
  <si>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</si>
  <si>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</si>
  <si>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</si>
  <si>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</si>
  <si>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</si>
  <si>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</si>
  <si>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</si>
  <si>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</si>
  <si>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</si>
  <si>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</si>
  <si>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</si>
  <si>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</si>
  <si>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</si>
  <si>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</si>
  <si>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</si>
  <si>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</si>
  <si>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</si>
  <si>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</si>
  <si>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</si>
  <si>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</si>
  <si>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</si>
  <si>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</si>
  <si>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</si>
  <si>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</si>
  <si>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</si>
  <si>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</si>
  <si>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</si>
  <si>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</si>
  <si>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</si>
  <si>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</si>
  <si>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</si>
  <si>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</si>
  <si>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</si>
  <si>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</si>
  <si>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</si>
  <si>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</si>
  <si>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</si>
  <si>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</si>
  <si>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</si>
  <si>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</si>
  <si>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</si>
  <si>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</si>
  <si>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</si>
  <si>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</si>
  <si>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</si>
  <si>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</si>
  <si>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</si>
  <si>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</si>
  <si>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</si>
  <si>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</si>
  <si>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</si>
  <si>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</si>
  <si>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</si>
  <si>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</si>
  <si>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</si>
  <si>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</si>
  <si>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</si>
  <si>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</si>
  <si>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</si>
  <si>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</si>
  <si>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</si>
  <si>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</si>
  <si>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</si>
  <si>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</si>
  <si>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</si>
  <si>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</si>
  <si>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</si>
  <si>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</si>
  <si>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</si>
  <si>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</si>
  <si>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</si>
  <si>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</si>
  <si>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</si>
  <si>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</si>
  <si>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</si>
  <si>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</si>
  <si>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</si>
  <si>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</si>
  <si>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</si>
  <si>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</si>
  <si>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</si>
  <si>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</si>
  <si>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</si>
  <si>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</si>
  <si>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</si>
  <si>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</si>
  <si>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</si>
  <si>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</si>
  <si>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</si>
  <si>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</si>
  <si>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</si>
  <si>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</si>
  <si>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</si>
  <si>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</si>
  <si>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</si>
  <si>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</si>
  <si>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</si>
  <si>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</si>
  <si>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</si>
  <si>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</si>
  <si>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</si>
  <si>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</si>
  <si>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</si>
  <si>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</si>
  <si>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</si>
  <si>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</si>
  <si>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</si>
  <si>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</si>
  <si>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</si>
  <si>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</si>
  <si>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</si>
  <si>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</si>
  <si>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</si>
  <si>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</si>
  <si>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</si>
  <si>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</si>
  <si>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</si>
  <si>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</si>
  <si>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</si>
  <si>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</si>
  <si>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</si>
  <si>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</si>
  <si>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</si>
  <si>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</si>
  <si>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</si>
  <si>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</si>
  <si>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</si>
  <si>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</si>
  <si>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</si>
  <si>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</si>
  <si>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</si>
  <si>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</si>
  <si>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</si>
  <si>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</si>
  <si>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</si>
  <si>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</si>
  <si>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</si>
  <si>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</si>
  <si>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</si>
  <si>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</si>
  <si>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</si>
  <si>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</si>
  <si>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</si>
  <si>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</si>
  <si>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</si>
  <si>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</si>
  <si>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</si>
  <si>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</si>
  <si>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</si>
  <si>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</si>
  <si>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</si>
  <si>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</si>
  <si>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</si>
  <si>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</si>
  <si>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</si>
  <si>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</si>
  <si>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</si>
  <si>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</si>
  <si>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</si>
  <si>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</si>
  <si>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</si>
  <si>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</si>
  <si>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</si>
  <si>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</si>
  <si>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</si>
  <si>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</si>
  <si>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</si>
  <si>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</si>
  <si>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</si>
  <si>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</si>
  <si>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</si>
  <si>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</si>
  <si>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</si>
  <si>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</si>
  <si>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</si>
  <si>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</si>
  <si>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</si>
  <si>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</si>
  <si>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</si>
  <si>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</si>
  <si>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</si>
  <si>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</si>
  <si>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</si>
  <si>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</si>
  <si>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</si>
  <si>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</si>
  <si>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</si>
  <si>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</si>
  <si>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</si>
  <si>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</si>
  <si>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</si>
  <si>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</si>
  <si>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</si>
  <si>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</si>
  <si>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</si>
  <si>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</si>
  <si>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</si>
  <si>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</si>
  <si>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</si>
  <si>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</si>
  <si>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</si>
  <si>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</si>
  <si>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</si>
  <si>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</si>
  <si>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</si>
  <si>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</si>
  <si>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</si>
  <si>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</si>
  <si>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</si>
  <si>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</si>
  <si>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</si>
  <si>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</si>
  <si>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</si>
  <si>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</si>
  <si>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</si>
  <si>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</si>
  <si>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</si>
  <si>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</si>
  <si>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</si>
  <si>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</si>
  <si>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</si>
  <si>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</si>
  <si>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</si>
  <si>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</si>
  <si>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</si>
  <si>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</si>
  <si>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</si>
  <si>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</si>
  <si>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</si>
  <si>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</si>
  <si>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</si>
  <si>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</si>
  <si>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</si>
  <si>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</si>
  <si>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</si>
  <si>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</si>
  <si>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</si>
  <si>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</si>
  <si>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</si>
  <si>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</si>
  <si>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</si>
  <si>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</si>
  <si>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</si>
  <si>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</si>
  <si>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</si>
  <si>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</si>
  <si>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</si>
  <si>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</si>
  <si>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</si>
  <si>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</si>
  <si>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</si>
  <si>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</si>
  <si>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</si>
  <si>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</si>
  <si>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</si>
  <si>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</si>
  <si>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</si>
  <si>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</si>
  <si>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</si>
  <si>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</si>
  <si>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</si>
  <si>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</si>
  <si>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</si>
  <si>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</si>
  <si>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</si>
  <si>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</si>
  <si>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</si>
  <si>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</si>
  <si>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</si>
  <si>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</si>
  <si>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</si>
  <si>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</si>
  <si>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</si>
  <si>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</si>
  <si>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</si>
  <si>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</si>
  <si>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</si>
  <si>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</si>
  <si>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</si>
  <si>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</si>
  <si>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</si>
  <si>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</si>
  <si>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</si>
  <si>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</si>
  <si>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</si>
  <si>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</si>
  <si>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</si>
  <si>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</si>
  <si>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</si>
  <si>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</si>
  <si>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</si>
  <si>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</si>
  <si>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</si>
  <si>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</si>
  <si>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</si>
  <si>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</si>
  <si>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</si>
  <si>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</si>
  <si>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</si>
  <si>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</si>
  <si>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</si>
  <si>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</si>
  <si>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</si>
  <si>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</si>
  <si>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</si>
  <si>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</si>
  <si>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</si>
  <si>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</si>
  <si>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</si>
  <si>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</si>
  <si>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</si>
  <si>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</si>
  <si>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</si>
  <si>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</si>
  <si>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</si>
  <si>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</si>
  <si>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</si>
  <si>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</si>
  <si>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</si>
  <si>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</si>
  <si>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</si>
  <si>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</si>
  <si>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</si>
  <si>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</si>
  <si>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</si>
  <si>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</si>
  <si>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</si>
  <si>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</si>
  <si>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</si>
  <si>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</si>
  <si>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</si>
  <si>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</si>
  <si>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</si>
  <si>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</si>
  <si>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</si>
  <si>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</si>
  <si>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</si>
  <si>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</si>
  <si>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</si>
  <si>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</si>
  <si>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</si>
  <si>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</si>
  <si>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</si>
  <si>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</si>
  <si>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</si>
  <si>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</si>
  <si>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</si>
  <si>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</si>
  <si>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</si>
  <si>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</si>
  <si>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</si>
  <si>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</si>
  <si>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</si>
  <si>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</si>
  <si>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</si>
  <si>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</si>
  <si>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</si>
  <si>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</si>
  <si>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</si>
  <si>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</si>
  <si>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</si>
  <si>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</si>
  <si>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</si>
  <si>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</si>
  <si>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</si>
  <si>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</si>
  <si>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</si>
  <si>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</si>
  <si>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</si>
  <si>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</si>
  <si>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</si>
  <si>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</si>
  <si>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</si>
  <si>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</si>
  <si>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</si>
  <si>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</si>
  <si>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</si>
  <si>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</si>
  <si>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</si>
  <si>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</si>
  <si>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</si>
  <si>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</si>
  <si>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</si>
  <si>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</si>
  <si>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</si>
  <si>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</si>
  <si>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</si>
  <si>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</si>
  <si>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</si>
  <si>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</si>
  <si>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</si>
  <si>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</si>
  <si>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</si>
  <si>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</si>
  <si>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</si>
  <si>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</si>
  <si>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</si>
  <si>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</si>
  <si>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</si>
  <si>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</si>
  <si>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</si>
  <si>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</si>
  <si>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</si>
  <si>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</si>
  <si>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</si>
  <si>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</si>
  <si>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</si>
  <si>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</si>
  <si>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</si>
  <si>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</si>
  <si>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</si>
  <si>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</si>
  <si>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</si>
  <si>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</si>
  <si>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</si>
  <si>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</si>
  <si>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</si>
  <si>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</si>
  <si>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</si>
  <si>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</si>
  <si>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</si>
  <si>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</si>
  <si>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</si>
  <si>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</si>
  <si>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</si>
  <si>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</si>
  <si>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</si>
  <si>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</si>
  <si>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</si>
  <si>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</si>
  <si>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</si>
  <si>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</si>
  <si>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</si>
  <si>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</si>
  <si>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</si>
  <si>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</si>
  <si>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</si>
  <si>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</si>
  <si>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</si>
  <si>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</si>
  <si>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</si>
  <si>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</si>
  <si>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</si>
  <si>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</si>
  <si>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</si>
  <si>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</si>
  <si>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</si>
  <si>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</si>
  <si>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</si>
  <si>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</si>
  <si>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</si>
  <si>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</si>
  <si>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</si>
  <si>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</si>
  <si>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</si>
  <si>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</si>
  <si>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</si>
  <si>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</si>
  <si>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</si>
  <si>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</si>
  <si>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</si>
  <si>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</si>
  <si>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</si>
  <si>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</si>
  <si>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</si>
  <si>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</si>
  <si>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</si>
  <si>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</si>
  <si>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</si>
  <si>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</si>
  <si>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</si>
  <si>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</si>
  <si>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</si>
  <si>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</si>
  <si>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</si>
  <si>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</si>
  <si>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</si>
  <si>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</si>
  <si>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</si>
  <si>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</si>
  <si>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</si>
  <si>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</si>
  <si>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</si>
  <si>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</si>
  <si>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</si>
  <si>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</si>
  <si>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</si>
  <si>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</si>
  <si>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</si>
  <si>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</si>
  <si>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</si>
  <si>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</si>
  <si>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</si>
  <si>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</si>
  <si>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</si>
  <si>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</si>
  <si>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</si>
  <si>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</si>
  <si>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</si>
  <si>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</si>
  <si>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</si>
  <si>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</si>
  <si>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</si>
  <si>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</si>
  <si>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</si>
  <si>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</si>
  <si>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</si>
  <si>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</si>
  <si>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</si>
  <si>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</si>
  <si>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</si>
  <si>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</si>
  <si>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</si>
  <si>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</si>
  <si>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</si>
  <si>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</si>
  <si>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</si>
  <si>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</si>
  <si>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</si>
  <si>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</si>
  <si>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</si>
  <si>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</si>
  <si>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</si>
  <si>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</si>
  <si>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</si>
  <si>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</si>
  <si>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</si>
  <si>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</si>
  <si>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</si>
  <si>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</si>
  <si>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</si>
  <si>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</si>
  <si>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</si>
  <si>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</si>
  <si>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</si>
  <si>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</si>
  <si>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</si>
  <si>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</si>
  <si>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</si>
  <si>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</si>
  <si>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</si>
  <si>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</si>
  <si>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</si>
  <si>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</si>
  <si>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</si>
  <si>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</si>
  <si>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</si>
  <si>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</si>
  <si>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</si>
  <si>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</si>
  <si>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</si>
  <si>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</si>
  <si>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</si>
  <si>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</si>
  <si>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</si>
  <si>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</si>
  <si>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</si>
  <si>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</si>
  <si>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</si>
  <si>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</si>
  <si>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</si>
  <si>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</si>
  <si>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</si>
  <si>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</si>
  <si>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</si>
  <si>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</si>
  <si>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</si>
  <si>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</si>
  <si>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</si>
  <si>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</si>
  <si>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</si>
  <si>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</si>
  <si>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</si>
  <si>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</si>
  <si>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</si>
  <si>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</si>
  <si>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</si>
  <si>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</si>
  <si>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</si>
  <si>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</si>
  <si>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</si>
  <si>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</si>
  <si>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</si>
  <si>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</si>
  <si>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</si>
  <si>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</si>
  <si>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</si>
  <si>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</si>
  <si>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</si>
  <si>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</si>
  <si>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</si>
  <si>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</si>
  <si>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</si>
  <si>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</si>
  <si>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</si>
  <si>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</si>
  <si>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</si>
  <si>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</si>
  <si>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</si>
  <si>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</si>
  <si>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</si>
  <si>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</si>
  <si>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</si>
  <si>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</si>
  <si>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</si>
  <si>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</si>
  <si>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</si>
  <si>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</si>
  <si>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</si>
  <si>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</si>
  <si>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</si>
  <si>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</si>
  <si>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</si>
  <si>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</si>
  <si>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</si>
  <si>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</si>
  <si>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</si>
  <si>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</si>
  <si>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</si>
  <si>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</si>
  <si>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</si>
  <si>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</si>
  <si>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</si>
  <si>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</si>
  <si>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</si>
  <si>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</si>
  <si>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</si>
  <si>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</si>
  <si>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</si>
  <si>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</si>
  <si>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</si>
  <si>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</si>
  <si>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</si>
  <si>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</si>
  <si>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</si>
  <si>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</si>
  <si>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</si>
  <si>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</si>
  <si>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</si>
  <si>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</si>
  <si>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</si>
  <si>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</si>
  <si>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</si>
  <si>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</si>
  <si>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</si>
  <si>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</si>
  <si>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</si>
  <si>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</si>
  <si>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</si>
  <si>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</si>
  <si>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</si>
  <si>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</si>
  <si>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</si>
  <si>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</si>
  <si>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</si>
  <si>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</si>
  <si>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</si>
  <si>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</si>
  <si>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</si>
  <si>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</si>
  <si>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</si>
  <si>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</si>
  <si>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</si>
  <si>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</si>
  <si>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</si>
  <si>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</si>
  <si>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</si>
  <si>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</si>
  <si>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</si>
  <si>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</si>
  <si>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</si>
  <si>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</si>
  <si>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</si>
  <si>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</si>
  <si>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</si>
  <si>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</si>
  <si>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</si>
  <si>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</si>
  <si>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</si>
  <si>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</si>
  <si>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</si>
  <si>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</si>
  <si>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</si>
  <si>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</si>
  <si>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</si>
  <si>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</si>
  <si>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</si>
  <si>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</si>
  <si>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</si>
  <si>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</si>
  <si>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</si>
  <si>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</si>
  <si>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</si>
  <si>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</si>
  <si>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</si>
  <si>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</si>
  <si>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</si>
  <si>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</si>
  <si>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</si>
  <si>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</si>
  <si>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</si>
  <si>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</si>
  <si>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</si>
  <si>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</si>
  <si>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</si>
  <si>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</si>
  <si>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</si>
  <si>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</si>
  <si>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</si>
  <si>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</si>
  <si>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</si>
  <si>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</si>
  <si>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</si>
  <si>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</si>
  <si>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</si>
  <si>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</si>
  <si>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</si>
  <si>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</si>
  <si>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</si>
  <si>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</si>
  <si>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</si>
  <si>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</si>
  <si>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</si>
  <si>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</si>
  <si>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</si>
  <si>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</si>
  <si>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</si>
  <si>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</si>
  <si>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</si>
  <si>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</si>
  <si>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</si>
  <si>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</si>
  <si>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</si>
  <si>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</si>
  <si>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</si>
  <si>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</si>
  <si>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</si>
  <si>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</si>
  <si>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</si>
  <si>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</si>
  <si>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</si>
  <si>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</si>
  <si>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</si>
  <si>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</si>
  <si>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</si>
  <si>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</si>
  <si>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</si>
  <si>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</si>
  <si>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</si>
  <si>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</si>
  <si>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</si>
  <si>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</si>
  <si>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</si>
  <si>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</si>
  <si>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</si>
  <si>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</si>
  <si>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</si>
  <si>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</si>
  <si>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</si>
  <si>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</si>
  <si>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</si>
  <si>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</si>
  <si>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</si>
  <si>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</si>
  <si>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</si>
  <si>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</si>
  <si>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</si>
  <si>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</si>
  <si>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</si>
  <si>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</si>
  <si>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</si>
  <si>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</si>
  <si>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</si>
  <si>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</si>
  <si>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</si>
  <si>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</si>
  <si>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</si>
  <si>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</si>
  <si>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</si>
  <si>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</si>
  <si>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</si>
  <si>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</si>
  <si>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</si>
  <si>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</si>
  <si>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</si>
  <si>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</si>
  <si>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</si>
  <si>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</si>
  <si>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</si>
  <si>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</si>
  <si>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</si>
  <si>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</si>
  <si>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</si>
  <si>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</si>
  <si>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</si>
  <si>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</si>
  <si>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</si>
  <si>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</si>
  <si>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</si>
  <si>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</si>
  <si>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</si>
  <si>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</si>
  <si>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</si>
  <si>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</si>
  <si>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</si>
  <si>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</si>
  <si>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</si>
  <si>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</si>
  <si>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</si>
  <si>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</si>
  <si>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</si>
  <si>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</si>
  <si>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</si>
  <si>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</si>
  <si>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</si>
  <si>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</si>
  <si>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</si>
  <si>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</si>
  <si>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</si>
  <si>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</si>
  <si>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</si>
  <si>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</si>
  <si>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</si>
  <si>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</si>
  <si>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</si>
  <si>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</si>
  <si>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</si>
  <si>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</si>
  <si>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</si>
  <si>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</si>
  <si>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</si>
  <si>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</si>
  <si>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</si>
  <si>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</si>
  <si>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</si>
  <si>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</si>
  <si>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</si>
  <si>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</si>
  <si>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</si>
  <si>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</si>
  <si>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</si>
  <si>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</si>
  <si>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</si>
  <si>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</si>
  <si>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</si>
  <si>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</si>
  <si>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</si>
  <si>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</si>
  <si>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</si>
  <si>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</si>
  <si>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</si>
  <si>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</si>
  <si>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</si>
  <si>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</si>
  <si>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</si>
  <si>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</si>
  <si>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</si>
  <si>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</si>
  <si>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</si>
  <si>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</si>
  <si>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</si>
  <si>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</si>
  <si>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</si>
  <si>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</si>
  <si>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</si>
  <si>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</si>
  <si>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</si>
  <si>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</si>
  <si>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</si>
  <si>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</si>
  <si>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</si>
  <si>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</si>
  <si>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</si>
  <si>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</si>
  <si>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</si>
  <si>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</si>
  <si>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</si>
  <si>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</si>
  <si>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</si>
  <si>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</si>
  <si>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</si>
  <si>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</si>
  <si>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</si>
  <si>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</si>
  <si>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</si>
  <si>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</si>
  <si>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</si>
  <si>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</si>
  <si>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</si>
  <si>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</si>
  <si>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</si>
  <si>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</si>
  <si>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</si>
  <si>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</si>
  <si>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</si>
  <si>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</si>
  <si>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</si>
  <si>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</si>
  <si>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</si>
  <si>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</si>
  <si>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</si>
  <si>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</si>
  <si>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</si>
  <si>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</si>
  <si>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</si>
  <si>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</si>
  <si>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</si>
  <si>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</si>
  <si>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</si>
  <si>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</si>
  <si>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</si>
  <si>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</si>
  <si>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</si>
  <si>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</si>
  <si>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</si>
  <si>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</si>
  <si>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</si>
  <si>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</si>
  <si>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</si>
  <si>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</si>
  <si>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</si>
  <si>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</si>
  <si>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</si>
  <si>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</si>
  <si>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</si>
  <si>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</si>
  <si>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</si>
  <si>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</si>
  <si>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</si>
  <si>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</si>
  <si>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</si>
  <si>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</si>
  <si>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</si>
  <si>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</si>
  <si>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</si>
  <si>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</si>
  <si>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</si>
  <si>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</si>
  <si>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</si>
  <si>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</si>
  <si>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</si>
  <si>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</si>
  <si>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</si>
  <si>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</si>
  <si>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</si>
  <si>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</si>
  <si>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</si>
  <si>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</si>
  <si>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</si>
  <si>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</si>
  <si>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</si>
  <si>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</si>
  <si>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</si>
  <si>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</si>
  <si>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</si>
  <si>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</si>
  <si>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</si>
  <si>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</si>
  <si>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</si>
  <si>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</si>
  <si>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</si>
  <si>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</si>
  <si>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</si>
  <si>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</si>
  <si>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</si>
  <si>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</si>
  <si>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</si>
  <si>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</si>
  <si>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</si>
  <si>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</si>
  <si>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</si>
  <si>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</si>
  <si>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</si>
  <si>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</si>
  <si>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</si>
  <si>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</si>
  <si>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</si>
  <si>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</si>
  <si>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</si>
  <si>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</si>
  <si>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</si>
  <si>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</si>
  <si>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</si>
  <si>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</si>
  <si>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</si>
  <si>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</si>
  <si>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</si>
  <si>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</si>
  <si>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</si>
  <si>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</si>
  <si>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</si>
  <si>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</si>
  <si>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</si>
  <si>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</si>
  <si>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</si>
  <si>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</si>
  <si>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</si>
  <si>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</si>
  <si>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</si>
  <si>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</si>
  <si>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</si>
  <si>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</si>
  <si>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</si>
  <si>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</si>
  <si>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</si>
  <si>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</si>
  <si>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</si>
  <si>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</si>
  <si>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</si>
  <si>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</si>
  <si>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</si>
  <si>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</si>
  <si>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</si>
  <si>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</si>
  <si>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</si>
  <si>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</si>
  <si>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</si>
  <si>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</si>
  <si>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</si>
  <si>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</si>
  <si>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</si>
  <si>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</si>
  <si>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</si>
  <si>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</si>
  <si>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</si>
  <si>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</si>
  <si>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</si>
  <si>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</si>
  <si>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</si>
  <si>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</si>
  <si>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</si>
  <si>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</si>
  <si>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</si>
  <si>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</si>
  <si>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</si>
  <si>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</si>
  <si>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</si>
  <si>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</si>
  <si>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</si>
  <si>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</si>
  <si>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</si>
  <si>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</si>
  <si>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</si>
  <si>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</si>
  <si>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</si>
  <si>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</si>
  <si>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</si>
  <si>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</si>
  <si>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</si>
  <si>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</si>
  <si>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</si>
  <si>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</si>
  <si>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</si>
  <si>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</si>
  <si>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</si>
  <si>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</si>
  <si>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</si>
  <si>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</si>
  <si>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</si>
  <si>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</si>
  <si>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</si>
  <si>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</si>
  <si>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</si>
  <si>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</si>
  <si>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</si>
  <si>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</si>
  <si>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</si>
  <si>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</si>
  <si>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</si>
  <si>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</si>
  <si>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</si>
  <si>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</si>
  <si>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</si>
  <si>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</si>
  <si>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</si>
  <si>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</si>
  <si>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</si>
  <si>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</si>
  <si>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</si>
  <si>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</si>
  <si>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</si>
  <si>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</si>
  <si>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</si>
  <si>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</si>
  <si>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</si>
  <si>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</si>
  <si>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</si>
  <si>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</si>
  <si>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</si>
  <si>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</si>
  <si>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</si>
  <si>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</si>
  <si>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</si>
  <si>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</si>
  <si>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</si>
  <si>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</si>
  <si>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</si>
  <si>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</si>
  <si>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</si>
  <si>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</si>
  <si>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</si>
  <si>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</si>
  <si>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</si>
  <si>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</si>
  <si>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</si>
  <si>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</si>
  <si>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</si>
  <si>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</si>
  <si>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</si>
  <si>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</si>
  <si>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</si>
  <si>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</si>
  <si>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</si>
  <si>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</si>
  <si>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</si>
  <si>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</si>
  <si>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</si>
  <si>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</si>
  <si>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</si>
  <si>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</si>
  <si>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</si>
  <si>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</si>
  <si>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</si>
  <si>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</si>
  <si>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</si>
  <si>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</si>
  <si>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</si>
  <si>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</si>
  <si>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</si>
  <si>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</si>
  <si>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</si>
  <si>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</si>
  <si>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</si>
  <si>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</si>
  <si>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</si>
  <si>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</si>
  <si>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</si>
  <si>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</si>
  <si>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</si>
  <si>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</si>
  <si>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</si>
  <si>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</si>
  <si>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</si>
  <si>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</si>
  <si>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</si>
  <si>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</si>
  <si>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</si>
  <si>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</si>
  <si>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</si>
  <si>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</si>
  <si>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</si>
  <si>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</si>
  <si>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</si>
  <si>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</si>
  <si>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</si>
  <si>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</si>
  <si>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</si>
  <si>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</si>
  <si>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</si>
  <si>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</si>
  <si>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</si>
  <si>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</si>
  <si>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</si>
  <si>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</si>
  <si>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</si>
  <si>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</si>
  <si>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</si>
  <si>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</si>
  <si>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</si>
  <si>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</si>
  <si>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</si>
  <si>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</si>
  <si>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</si>
  <si>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</si>
  <si>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</si>
  <si>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</si>
  <si>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</si>
  <si>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</si>
  <si>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</si>
  <si>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</si>
  <si>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</si>
  <si>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</si>
  <si>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</si>
  <si>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</si>
  <si>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</si>
  <si>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</si>
  <si>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</si>
  <si>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</si>
  <si>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</si>
  <si>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</si>
  <si>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</si>
  <si>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</si>
  <si>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</si>
  <si>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</si>
  <si>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</si>
  <si>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</si>
  <si>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</si>
  <si>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</si>
  <si>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</si>
  <si>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</si>
  <si>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</si>
  <si>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</si>
  <si>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</si>
  <si>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</si>
  <si>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</si>
  <si>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</si>
  <si>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</si>
  <si>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</si>
  <si>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</si>
  <si>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</si>
  <si>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</si>
  <si>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</si>
  <si>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</si>
  <si>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</si>
  <si>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</si>
  <si>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</si>
  <si>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</si>
  <si>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</si>
  <si>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</si>
  <si>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</si>
  <si>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</si>
  <si>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</si>
  <si>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</si>
  <si>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</si>
  <si>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</si>
  <si>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</si>
  <si>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</si>
  <si>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</si>
  <si>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</si>
  <si>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</si>
  <si>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</si>
  <si>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</si>
  <si>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</si>
  <si>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</si>
  <si>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</si>
  <si>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</si>
  <si>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</si>
  <si>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</si>
  <si>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</si>
  <si>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</si>
  <si>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</si>
  <si>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</si>
  <si>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</si>
  <si>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</si>
  <si>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</si>
  <si>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</si>
  <si>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</si>
  <si>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</si>
  <si>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</si>
  <si>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</si>
  <si>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</si>
  <si>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</si>
  <si>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</si>
  <si>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</si>
  <si>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</si>
  <si>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</si>
  <si>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</si>
  <si>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</si>
  <si>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</si>
  <si>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</si>
  <si>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</si>
  <si>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</si>
  <si>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</si>
  <si>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</si>
  <si>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</si>
  <si>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</si>
  <si>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</si>
  <si>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</si>
  <si>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</si>
  <si>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</si>
  <si>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</si>
  <si>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</si>
  <si>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</si>
  <si>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</si>
  <si>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</si>
  <si>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</si>
  <si>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</si>
  <si>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</si>
  <si>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</si>
  <si>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</si>
  <si>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</si>
  <si>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</si>
  <si>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</si>
  <si>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</si>
  <si>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</si>
  <si>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</si>
  <si>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</si>
  <si>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</si>
  <si>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</si>
  <si>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</si>
  <si>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</si>
  <si>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</si>
  <si>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</si>
  <si>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</si>
  <si>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</si>
  <si>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</si>
  <si>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</si>
  <si>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</si>
  <si>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</si>
  <si>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</si>
  <si>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</si>
  <si>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</si>
  <si>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</si>
  <si>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</si>
  <si>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</si>
  <si>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</si>
  <si>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</si>
  <si>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</si>
  <si>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</si>
  <si>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</si>
  <si>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</si>
  <si>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</si>
  <si>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</si>
  <si>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</si>
  <si>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</si>
  <si>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</si>
  <si>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</si>
  <si>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</si>
  <si>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</si>
  <si>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</si>
  <si>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</si>
  <si>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</si>
  <si>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</si>
  <si>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</si>
  <si>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</si>
  <si>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</si>
  <si>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</si>
  <si>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</si>
  <si>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</si>
  <si>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</si>
  <si>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</si>
  <si>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</si>
  <si>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</si>
  <si>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</si>
  <si>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</si>
  <si>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</si>
  <si>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</si>
  <si>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</si>
  <si>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</si>
  <si>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</si>
  <si>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</si>
  <si>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</si>
  <si>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</si>
  <si>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</si>
  <si>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</si>
  <si>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</si>
  <si>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</si>
  <si>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</si>
  <si>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</si>
  <si>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</si>
  <si>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</si>
  <si>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</si>
  <si>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</si>
  <si>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</si>
  <si>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</si>
  <si>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</si>
  <si>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</si>
  <si>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</si>
  <si>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</si>
  <si>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</si>
  <si>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</si>
  <si>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</si>
  <si>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</si>
  <si>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</si>
  <si>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</si>
  <si>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</si>
  <si>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</si>
  <si>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</si>
  <si>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</si>
  <si>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</si>
  <si>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</si>
  <si>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</si>
  <si>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</si>
  <si>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</si>
  <si>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</si>
  <si>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</si>
  <si>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</si>
  <si>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</si>
  <si>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</si>
  <si>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</si>
  <si>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</si>
  <si>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</si>
  <si>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</si>
  <si>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</si>
  <si>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</si>
  <si>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</si>
  <si>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</si>
  <si>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</si>
  <si>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</si>
  <si>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</si>
  <si>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</si>
  <si>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</si>
  <si>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</si>
  <si>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</si>
  <si>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</si>
  <si>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</si>
  <si>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</si>
  <si>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</si>
  <si>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</si>
  <si>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</si>
  <si>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</si>
  <si>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</si>
  <si>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</si>
  <si>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</si>
  <si>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</si>
  <si>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</si>
  <si>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</si>
  <si>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</si>
  <si>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</si>
  <si>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</si>
  <si>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</si>
  <si>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</si>
  <si>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</si>
  <si>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</si>
  <si>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</si>
  <si>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</si>
  <si>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</si>
  <si>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</si>
  <si>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</si>
  <si>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</si>
  <si>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</si>
  <si>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</si>
  <si>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</si>
  <si>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</si>
  <si>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</si>
  <si>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</si>
  <si>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</si>
  <si>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</si>
  <si>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</si>
  <si>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</si>
  <si>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</si>
  <si>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</si>
  <si>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</si>
  <si>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</si>
  <si>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</si>
  <si>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</si>
  <si>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</si>
  <si>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</si>
  <si>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</si>
  <si>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</si>
  <si>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</si>
  <si>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</si>
  <si>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</si>
  <si>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</si>
  <si>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</si>
  <si>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</si>
  <si>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</si>
  <si>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</si>
  <si>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</si>
  <si>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</si>
  <si>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</si>
  <si>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</si>
  <si>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</si>
  <si>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</si>
  <si>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</si>
  <si>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</si>
  <si>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</si>
  <si>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</si>
  <si>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</si>
  <si>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</si>
  <si>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</si>
  <si>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</si>
  <si>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</si>
  <si>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</si>
  <si>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</si>
  <si>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</si>
  <si>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</si>
  <si>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</si>
  <si>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</si>
  <si>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</si>
  <si>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</si>
  <si>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</si>
  <si>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</si>
  <si>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</si>
  <si>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</si>
  <si>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</si>
  <si>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</si>
  <si>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</si>
  <si>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</si>
  <si>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</si>
  <si>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</si>
  <si>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</si>
  <si>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</si>
  <si>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</si>
  <si>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</si>
  <si>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</si>
  <si>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</si>
  <si>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</si>
  <si>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</si>
  <si>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</si>
  <si>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</si>
  <si>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</si>
  <si>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</si>
  <si>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</si>
  <si>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</si>
  <si>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</si>
  <si>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</si>
  <si>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</si>
  <si>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</si>
  <si>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</si>
  <si>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</si>
  <si>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</si>
  <si>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</si>
  <si>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</si>
  <si>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</si>
  <si>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</si>
  <si>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</si>
  <si>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</si>
  <si>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</si>
  <si>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</si>
  <si>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</si>
  <si>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</si>
  <si>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</si>
  <si>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</si>
  <si>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</si>
  <si>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</si>
  <si>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</si>
  <si>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</si>
  <si>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</si>
  <si>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</si>
  <si>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</si>
  <si>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</si>
  <si>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</si>
  <si>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</si>
  <si>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</si>
  <si>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</si>
  <si>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</si>
  <si>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</si>
  <si>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</si>
  <si>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</si>
  <si>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</si>
  <si>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</si>
  <si>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</si>
  <si>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</si>
  <si>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</si>
  <si>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</si>
  <si>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</si>
  <si>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</si>
  <si>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</si>
  <si>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</si>
  <si>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</si>
  <si>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</si>
  <si>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</si>
  <si>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</si>
  <si>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</si>
  <si>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</si>
  <si>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</si>
  <si>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</si>
  <si>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</si>
  <si>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</si>
  <si>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</si>
  <si>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</si>
  <si>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</si>
  <si>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</si>
  <si>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</si>
  <si>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</si>
  <si>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</si>
  <si>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</si>
  <si>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</si>
  <si>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</si>
  <si>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</si>
  <si>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</si>
  <si>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</si>
  <si>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</si>
  <si>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</si>
  <si>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</si>
  <si>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</si>
  <si>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</si>
  <si>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</si>
  <si>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</si>
  <si>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</si>
  <si>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</si>
  <si>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</si>
  <si>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</si>
  <si>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</si>
  <si>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</si>
  <si>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</si>
  <si>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</si>
  <si>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</si>
  <si>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</si>
  <si>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</si>
  <si>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</si>
  <si>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</si>
  <si>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</si>
  <si>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</si>
  <si>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</si>
  <si>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</si>
  <si>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</si>
  <si>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</si>
  <si>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</si>
  <si>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</si>
  <si>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</si>
  <si>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</si>
  <si>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</si>
  <si>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</si>
  <si>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</si>
  <si>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</si>
  <si>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</si>
  <si>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</si>
  <si>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</si>
  <si>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</si>
  <si>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</si>
  <si>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</si>
  <si>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</si>
  <si>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</si>
  <si>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</si>
  <si>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</si>
  <si>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</si>
  <si>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</si>
  <si>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</si>
  <si>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</si>
  <si>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</si>
  <si>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</si>
  <si>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</si>
  <si>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</si>
  <si>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</si>
  <si>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</si>
  <si>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</si>
  <si>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</si>
  <si>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</si>
  <si>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</si>
  <si>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</si>
  <si>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</si>
  <si>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</si>
  <si>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</si>
  <si>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</si>
  <si>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</si>
  <si>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</si>
  <si>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</si>
  <si>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</si>
  <si>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</si>
  <si>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</si>
  <si>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</si>
  <si>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</si>
  <si>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</si>
  <si>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</si>
  <si>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</si>
  <si>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</si>
  <si>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</si>
  <si>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</si>
  <si>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</si>
  <si>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</si>
  <si>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</si>
  <si>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</si>
  <si>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</si>
  <si>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</si>
  <si>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</si>
  <si>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</si>
  <si>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</si>
  <si>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</si>
  <si>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</si>
  <si>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</si>
  <si>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</si>
  <si>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</si>
  <si>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</si>
  <si>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</si>
  <si>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</si>
  <si>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</si>
  <si>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</si>
  <si>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</si>
  <si>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</si>
  <si>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</si>
  <si>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</si>
  <si>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</si>
  <si>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</si>
  <si>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</si>
  <si>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</si>
  <si>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</si>
  <si>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</si>
  <si>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</si>
  <si>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</si>
  <si>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</si>
  <si>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</si>
  <si>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</si>
  <si>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</si>
  <si>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</si>
  <si>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</si>
  <si>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</si>
  <si>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</si>
  <si>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</si>
  <si>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</si>
  <si>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</si>
  <si>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</si>
  <si>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</si>
  <si>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</si>
  <si>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</si>
  <si>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</si>
  <si>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</si>
  <si>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</si>
  <si>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</si>
  <si>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</si>
  <si>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</si>
  <si>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</si>
  <si>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</si>
  <si>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</si>
  <si>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</si>
  <si>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</si>
  <si>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</si>
  <si>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</si>
  <si>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</si>
  <si>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</si>
  <si>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</si>
  <si>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</si>
  <si>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</si>
  <si>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</si>
  <si>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</si>
  <si>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</si>
  <si>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</si>
  <si>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</si>
  <si>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</si>
  <si>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</si>
  <si>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</si>
  <si>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</si>
  <si>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</si>
  <si>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</si>
  <si>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</si>
  <si>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</si>
  <si>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</si>
  <si>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</si>
  <si>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</si>
  <si>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</si>
  <si>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</si>
  <si>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</si>
  <si>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</si>
  <si>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</si>
  <si>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</si>
  <si>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</si>
  <si>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</si>
  <si>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</si>
  <si>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</si>
  <si>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</si>
  <si>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</si>
  <si>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</si>
  <si>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</si>
  <si>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</si>
  <si>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</si>
  <si>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</si>
  <si>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</si>
  <si>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</si>
  <si>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</si>
  <si>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</si>
  <si>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</si>
  <si>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</si>
  <si>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</si>
  <si>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</si>
  <si>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</si>
  <si>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</si>
  <si>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</si>
  <si>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</si>
  <si>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</si>
  <si>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</si>
  <si>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</si>
  <si>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</si>
  <si>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</si>
  <si>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</si>
  <si>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</si>
  <si>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</si>
  <si>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</si>
  <si>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</si>
  <si>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</si>
  <si>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</si>
  <si>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</si>
  <si>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</si>
  <si>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</si>
  <si>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</si>
  <si>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</si>
  <si>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</si>
  <si>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</si>
  <si>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</si>
  <si>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</si>
  <si>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</si>
  <si>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</si>
  <si>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</si>
  <si>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</si>
  <si>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</si>
  <si>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</si>
  <si>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</si>
  <si>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</si>
  <si>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</si>
  <si>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</si>
  <si>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</si>
  <si>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</si>
  <si>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</si>
  <si>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</si>
  <si>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</si>
  <si>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</si>
  <si>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</si>
  <si>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</si>
  <si>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</si>
  <si>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</si>
  <si>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</si>
  <si>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</si>
  <si>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</si>
  <si>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</si>
  <si>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</si>
  <si>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</si>
  <si>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</si>
  <si>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</si>
  <si>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</si>
  <si>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</si>
  <si>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</si>
  <si>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</si>
  <si>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</si>
  <si>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</si>
  <si>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</si>
  <si>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</si>
  <si>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</si>
  <si>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</si>
  <si>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</si>
  <si>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</si>
  <si>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</si>
  <si>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</si>
  <si>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</si>
  <si>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</si>
  <si>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</si>
  <si>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</si>
  <si>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</si>
  <si>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</si>
  <si>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</si>
  <si>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</si>
  <si>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</si>
  <si>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</si>
  <si>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</si>
  <si>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</si>
  <si>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</si>
  <si>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</si>
  <si>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</si>
  <si>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</si>
  <si>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</si>
  <si>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</si>
  <si>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</si>
  <si>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</si>
  <si>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</si>
  <si>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</si>
  <si>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</si>
  <si>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</si>
  <si>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</si>
  <si>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</si>
  <si>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</si>
  <si>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</si>
  <si>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</si>
  <si>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</si>
  <si>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</si>
  <si>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</si>
  <si>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</si>
  <si>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</si>
  <si>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</si>
  <si>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</si>
  <si>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</si>
  <si>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</si>
  <si>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</si>
  <si>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</si>
  <si>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</si>
  <si>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</si>
  <si>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</si>
  <si>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</si>
  <si>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</si>
  <si>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</si>
  <si>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</si>
  <si>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</si>
  <si>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</si>
  <si>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</si>
  <si>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</si>
  <si>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</si>
  <si>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</si>
  <si>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</si>
  <si>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</si>
  <si>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</si>
  <si>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</si>
  <si>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</si>
  <si>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</si>
  <si>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</si>
  <si>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</si>
  <si>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</si>
  <si>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</si>
  <si>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</si>
  <si>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</si>
  <si>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</si>
  <si>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</si>
  <si>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</si>
  <si>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</si>
  <si>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</si>
  <si>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</si>
  <si>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</si>
  <si>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</si>
  <si>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</si>
  <si>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</si>
  <si>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</si>
  <si>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</si>
  <si>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</si>
  <si>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</si>
  <si>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</si>
  <si>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</si>
  <si>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</si>
  <si>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</si>
  <si>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</si>
  <si>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</si>
  <si>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</si>
  <si>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</si>
  <si>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</si>
  <si>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</si>
  <si>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</si>
  <si>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</si>
  <si>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</si>
  <si>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</si>
  <si>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</si>
  <si>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</si>
  <si>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</si>
  <si>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</si>
  <si>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</si>
  <si>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</si>
  <si>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</si>
  <si>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</si>
  <si>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</si>
  <si>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</si>
  <si>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</si>
  <si>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</si>
  <si>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</si>
  <si>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</si>
  <si>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</si>
  <si>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</si>
  <si>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</si>
  <si>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</si>
  <si>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</si>
  <si>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</si>
  <si>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</si>
  <si>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</si>
  <si>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</si>
  <si>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</si>
  <si>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</si>
  <si>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</si>
  <si>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</si>
  <si>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</si>
  <si>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</si>
  <si>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</si>
  <si>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</si>
  <si>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</si>
  <si>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</si>
  <si>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</si>
  <si>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</si>
  <si>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</si>
  <si>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</si>
  <si>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</si>
  <si>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</si>
  <si>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</si>
  <si>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</si>
  <si>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</si>
  <si>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</si>
  <si>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</si>
  <si>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</si>
  <si>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</si>
  <si>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</si>
  <si>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</si>
  <si>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</si>
  <si>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</si>
  <si>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</si>
  <si>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</si>
  <si>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</si>
  <si>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</si>
  <si>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</si>
  <si>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</si>
  <si>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</si>
  <si>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</si>
  <si>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</si>
  <si>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</si>
  <si>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</si>
  <si>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</si>
  <si>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</si>
  <si>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</si>
  <si>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</si>
  <si>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</si>
  <si>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</si>
  <si>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</si>
  <si>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</si>
  <si>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</si>
  <si>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</si>
  <si>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</si>
  <si>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</si>
  <si>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</si>
  <si>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</si>
  <si>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</si>
  <si>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</si>
  <si>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</si>
  <si>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</si>
  <si>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</si>
  <si>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</si>
  <si>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</si>
  <si>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</si>
  <si>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</si>
  <si>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</si>
  <si>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</si>
  <si>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</si>
  <si>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</si>
  <si>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</si>
  <si>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</si>
  <si>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</si>
  <si>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</si>
  <si>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</si>
  <si>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</si>
  <si>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</si>
  <si>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</si>
  <si>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</si>
  <si>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</si>
  <si>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</si>
  <si>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</si>
  <si>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</si>
  <si>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</si>
  <si>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</si>
  <si>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</si>
  <si>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</si>
  <si>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</si>
  <si>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</si>
  <si>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</si>
  <si>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</si>
  <si>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</si>
  <si>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</si>
  <si>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</si>
  <si>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</si>
  <si>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</si>
  <si>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</si>
  <si>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</si>
  <si>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</si>
  <si>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</si>
  <si>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</si>
  <si>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</si>
  <si>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</si>
  <si>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</si>
  <si>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</si>
  <si>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</si>
  <si>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</si>
  <si>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</si>
  <si>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</si>
  <si>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</si>
  <si>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</si>
  <si>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</si>
  <si>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</si>
  <si>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</si>
  <si>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</si>
  <si>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</si>
  <si>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</si>
  <si>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</si>
  <si>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</si>
  <si>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</si>
  <si>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</si>
  <si>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</si>
  <si>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</si>
  <si>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</si>
  <si>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</si>
  <si>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</si>
  <si>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</si>
  <si>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</si>
  <si>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</si>
  <si>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</si>
  <si>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</si>
  <si>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</si>
  <si>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</si>
  <si>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</si>
  <si>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</si>
  <si>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</si>
  <si>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</si>
  <si>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</si>
  <si>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</si>
  <si>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</si>
  <si>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</si>
  <si>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</si>
  <si>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</si>
  <si>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</si>
  <si>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</si>
  <si>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</si>
  <si>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</si>
  <si>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</si>
  <si>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</si>
  <si>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</si>
  <si>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</si>
  <si>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</si>
  <si>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</si>
  <si>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</si>
  <si>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</si>
  <si>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</si>
  <si>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</si>
  <si>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</si>
  <si>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</si>
  <si>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</si>
  <si>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</si>
  <si>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</si>
  <si>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</si>
  <si>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</si>
  <si>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</si>
  <si>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</si>
  <si>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</si>
  <si>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</si>
  <si>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</si>
  <si>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</si>
  <si>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</si>
  <si>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</si>
  <si>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</si>
  <si>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</si>
  <si>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</si>
  <si>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</si>
  <si>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</si>
  <si>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</si>
  <si>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</si>
  <si>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</si>
  <si>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</si>
  <si>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</si>
  <si>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</si>
  <si>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</si>
  <si>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</si>
  <si>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</si>
  <si>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</si>
  <si>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</si>
  <si>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</si>
  <si>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</si>
  <si>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</si>
  <si>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</si>
  <si>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</si>
  <si>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</si>
  <si>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</si>
  <si>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</si>
  <si>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</si>
  <si>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</si>
  <si>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</si>
  <si>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</si>
  <si>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</si>
  <si>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</si>
  <si>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</si>
  <si>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</si>
  <si>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</si>
  <si>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</si>
  <si>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</si>
  <si>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</si>
  <si>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</si>
  <si>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</si>
  <si>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</si>
  <si>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</si>
  <si>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</si>
  <si>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</si>
  <si>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</si>
  <si>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</si>
  <si>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</si>
  <si>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</si>
  <si>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</si>
  <si>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</si>
  <si>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</si>
  <si>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</si>
  <si>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</si>
  <si>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</si>
  <si>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</si>
  <si>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</si>
  <si>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</si>
  <si>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</si>
  <si>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</si>
  <si>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</si>
  <si>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</si>
  <si>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</si>
  <si>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</si>
  <si>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</si>
  <si>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</si>
  <si>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</si>
  <si>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</si>
  <si>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</si>
  <si>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</si>
  <si>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</si>
  <si>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</si>
  <si>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</si>
  <si>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</si>
  <si>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</si>
  <si>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</si>
  <si>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</si>
  <si>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</si>
  <si>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</si>
  <si>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</si>
  <si>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</si>
  <si>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</si>
  <si>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</si>
  <si>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</si>
  <si>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</si>
  <si>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</si>
  <si>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</si>
  <si>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</si>
  <si>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</si>
  <si>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</si>
  <si>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</si>
  <si>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</si>
  <si>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</si>
  <si>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</si>
  <si>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</si>
  <si>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</si>
  <si>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</si>
  <si>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</si>
  <si>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</si>
  <si>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</si>
  <si>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</si>
  <si>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</si>
  <si>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</si>
  <si>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</si>
  <si>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</si>
  <si>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</si>
  <si>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</si>
  <si>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</si>
  <si>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</si>
  <si>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</si>
  <si>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</si>
  <si>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</si>
  <si>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</si>
  <si>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</si>
  <si>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</si>
  <si>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</si>
  <si>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</si>
  <si>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</si>
  <si>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</si>
  <si>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</si>
  <si>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</si>
  <si>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</si>
  <si>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</si>
  <si>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</si>
  <si>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</si>
  <si>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</si>
  <si>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</si>
  <si>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</si>
  <si>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</si>
  <si>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</si>
  <si>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</si>
  <si>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</si>
  <si>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</si>
  <si>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</si>
  <si>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</si>
  <si>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</si>
  <si>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</si>
  <si>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</si>
  <si>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</si>
  <si>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</si>
  <si>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</si>
  <si>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</si>
  <si>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</si>
  <si>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</si>
  <si>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</si>
  <si>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</si>
  <si>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</si>
  <si>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</si>
  <si>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</si>
  <si>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</si>
  <si>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</si>
  <si>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</si>
  <si>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</si>
  <si>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</si>
  <si>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</si>
  <si>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</si>
  <si>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</si>
  <si>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</si>
  <si>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</si>
  <si>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</si>
  <si>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</si>
  <si>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</si>
  <si>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</si>
  <si>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</si>
  <si>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</si>
  <si>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</si>
  <si>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</si>
  <si>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</si>
  <si>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</si>
  <si>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</si>
  <si>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</si>
  <si>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</si>
  <si>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</si>
  <si>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</si>
  <si>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</si>
  <si>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</si>
  <si>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</si>
  <si>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</si>
  <si>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</si>
  <si>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</si>
  <si>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</si>
  <si>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</si>
  <si>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</si>
  <si>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</si>
  <si>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</si>
  <si>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</si>
  <si>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</si>
  <si>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</si>
  <si>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</si>
  <si>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</si>
  <si>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</si>
  <si>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</si>
  <si>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</si>
  <si>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</si>
  <si>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</si>
  <si>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</si>
  <si>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</si>
  <si>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</si>
  <si>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</si>
  <si>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</si>
  <si>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</si>
  <si>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</si>
  <si>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</si>
  <si>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</si>
  <si>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</si>
  <si>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</si>
  <si>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</si>
  <si>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</si>
  <si>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</si>
  <si>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</si>
  <si>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</si>
  <si>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</si>
  <si>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</si>
  <si>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</si>
  <si>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</si>
  <si>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</si>
  <si>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</si>
  <si>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</si>
  <si>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</si>
  <si>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</si>
  <si>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</si>
  <si>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</si>
  <si>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</si>
  <si>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</si>
  <si>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</si>
  <si>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</si>
  <si>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</si>
  <si>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</si>
  <si>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</si>
  <si>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</si>
  <si>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</si>
  <si>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</si>
  <si>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</si>
  <si>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</si>
  <si>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</si>
  <si>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</si>
  <si>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</si>
  <si>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</si>
  <si>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</si>
  <si>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</si>
  <si>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</si>
  <si>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</si>
  <si>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</si>
  <si>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</si>
  <si>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</si>
  <si>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</si>
  <si>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</si>
  <si>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</si>
  <si>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</si>
  <si>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</si>
  <si>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</si>
  <si>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</si>
  <si>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</si>
  <si>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</si>
  <si>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</si>
  <si>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</si>
  <si>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</si>
  <si>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</si>
  <si>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</si>
  <si>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</si>
  <si>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</si>
  <si>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</si>
  <si>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</si>
  <si>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</si>
  <si>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</si>
  <si>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</si>
  <si>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</si>
  <si>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</si>
  <si>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</si>
  <si>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</si>
  <si>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</si>
  <si>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</si>
  <si>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</si>
  <si>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</si>
  <si>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</si>
  <si>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</si>
  <si>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</si>
  <si>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</si>
  <si>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</si>
  <si>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</si>
  <si>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</si>
  <si>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</si>
  <si>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</si>
  <si>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</si>
  <si>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</si>
  <si>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</si>
  <si>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</si>
  <si>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</si>
  <si>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</si>
  <si>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</si>
  <si>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</si>
  <si>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</si>
  <si>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</si>
  <si>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</si>
  <si>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</si>
  <si>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</si>
  <si>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</si>
  <si>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</si>
  <si>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</si>
  <si>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</si>
  <si>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</si>
  <si>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</si>
  <si>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</si>
  <si>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</si>
  <si>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</si>
  <si>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</si>
  <si>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</si>
  <si>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</si>
  <si>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</si>
  <si>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</si>
  <si>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</si>
  <si>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</si>
  <si>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</si>
  <si>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</si>
  <si>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</si>
  <si>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</si>
  <si>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</si>
  <si>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</si>
  <si>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</si>
  <si>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</si>
  <si>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</si>
  <si>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</si>
  <si>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</si>
  <si>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</si>
  <si>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</si>
  <si>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</si>
  <si>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</si>
  <si>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</si>
  <si>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</si>
  <si>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</si>
  <si>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</si>
  <si>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</si>
  <si>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</si>
  <si>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</si>
  <si>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</si>
  <si>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</si>
  <si>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</si>
  <si>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</si>
  <si>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</si>
  <si>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</si>
  <si>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</si>
  <si>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</si>
  <si>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</si>
  <si>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</si>
  <si>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</si>
  <si>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</si>
  <si>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</si>
  <si>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</si>
  <si>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</si>
  <si>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</si>
  <si>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</si>
  <si>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</si>
  <si>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</si>
  <si>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</si>
  <si>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</si>
  <si>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</si>
  <si>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</si>
  <si>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</si>
  <si>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</si>
  <si>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</si>
  <si>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</si>
  <si>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</si>
  <si>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</si>
  <si>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</si>
  <si>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</si>
  <si>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</si>
  <si>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</si>
  <si>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</si>
  <si>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</si>
  <si>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</si>
  <si>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</si>
  <si>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</si>
  <si>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</si>
  <si>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</si>
  <si>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</si>
  <si>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</si>
  <si>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</si>
  <si>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</si>
  <si>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</si>
  <si>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</si>
  <si>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</si>
  <si>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</si>
  <si>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</si>
  <si>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</si>
  <si>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</si>
  <si>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</si>
  <si>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</si>
  <si>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</si>
  <si>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</si>
  <si>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</si>
  <si>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</si>
  <si>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</si>
  <si>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</si>
  <si>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</si>
  <si>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</si>
  <si>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</si>
  <si>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</si>
  <si>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</si>
  <si>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</si>
  <si>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</si>
  <si>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</si>
  <si>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</si>
  <si>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</si>
  <si>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</si>
  <si>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</si>
  <si>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</si>
  <si>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</si>
  <si>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</si>
  <si>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</si>
  <si>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</si>
  <si>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</si>
  <si>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</si>
  <si>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</si>
  <si>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</si>
  <si>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</si>
  <si>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</si>
  <si>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</si>
  <si>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</si>
  <si>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</si>
  <si>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</si>
  <si>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</si>
  <si>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</si>
  <si>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</si>
  <si>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</si>
  <si>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</si>
  <si>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</si>
  <si>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</si>
  <si>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</si>
  <si>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</si>
  <si>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</si>
  <si>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</si>
  <si>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</si>
  <si>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</si>
  <si>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</si>
  <si>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</si>
  <si>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</si>
  <si>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</si>
  <si>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</si>
  <si>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</si>
  <si>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</si>
  <si>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</si>
  <si>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</si>
  <si>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</si>
  <si>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</si>
  <si>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</si>
  <si>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</si>
  <si>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</si>
  <si>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</si>
  <si>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</si>
  <si>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</si>
  <si>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</si>
  <si>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</si>
  <si>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</si>
  <si>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</si>
  <si>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</si>
  <si>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</si>
  <si>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</si>
  <si>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</si>
  <si>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</si>
  <si>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</si>
  <si>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</si>
  <si>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</si>
  <si>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</si>
  <si>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</si>
  <si>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</si>
  <si>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</si>
  <si>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</si>
  <si>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</si>
  <si>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</si>
  <si>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</si>
  <si>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</si>
  <si>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</si>
  <si>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</si>
  <si>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</si>
  <si>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</si>
  <si>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</si>
  <si>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</si>
  <si>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</si>
  <si>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</si>
  <si>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</si>
  <si>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</si>
  <si>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</si>
  <si>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</si>
  <si>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</si>
  <si>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</si>
  <si>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</si>
  <si>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</si>
  <si>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</si>
  <si>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</si>
  <si>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</si>
  <si>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</si>
  <si>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</si>
  <si>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</si>
  <si>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</si>
  <si>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</si>
  <si>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</si>
  <si>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</si>
  <si>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</si>
  <si>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</si>
  <si>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</si>
  <si>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</si>
  <si>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</si>
  <si>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</si>
  <si>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</si>
  <si>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</si>
  <si>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</si>
  <si>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</si>
  <si>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</si>
  <si>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</si>
  <si>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</si>
  <si>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</si>
  <si>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</si>
  <si>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</si>
  <si>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</si>
  <si>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</si>
  <si>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</si>
  <si>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</si>
  <si>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</si>
  <si>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</si>
  <si>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</si>
  <si>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</si>
  <si>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</si>
  <si>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</si>
  <si>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</si>
  <si>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</si>
  <si>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</si>
  <si>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</si>
  <si>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</si>
  <si>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</si>
  <si>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</si>
  <si>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</si>
  <si>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</si>
  <si>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</si>
  <si>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</si>
  <si>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</si>
  <si>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</si>
  <si>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</si>
  <si>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</si>
  <si>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</si>
  <si>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</si>
  <si>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</si>
  <si>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</si>
  <si>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</si>
  <si>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</si>
  <si>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</si>
  <si>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</si>
  <si>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</si>
  <si>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</si>
  <si>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</si>
  <si>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</si>
  <si>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</si>
  <si>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</si>
  <si>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</si>
  <si>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</si>
  <si>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</si>
  <si>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</si>
  <si>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</si>
  <si>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</si>
  <si>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</si>
  <si>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</si>
  <si>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</si>
  <si>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</si>
  <si>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</si>
  <si>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</si>
  <si>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</si>
  <si>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</si>
  <si>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</si>
  <si>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</si>
  <si>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</si>
  <si>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</si>
  <si>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</si>
  <si>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</si>
  <si>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</si>
  <si>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</si>
  <si>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</si>
  <si>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</si>
  <si>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</si>
  <si>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</si>
  <si>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</si>
  <si>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</si>
  <si>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</si>
  <si>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</si>
  <si>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</si>
  <si>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</si>
  <si>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</si>
  <si>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</si>
  <si>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</si>
  <si>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</si>
  <si>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</si>
  <si>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</si>
  <si>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</si>
  <si>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</si>
  <si>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</si>
  <si>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</si>
  <si>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</si>
  <si>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</si>
  <si>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</si>
  <si>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</si>
  <si>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</si>
  <si>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</si>
  <si>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</si>
  <si>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</si>
  <si>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</si>
  <si>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</si>
  <si>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</si>
  <si>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</si>
  <si>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</si>
  <si>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</si>
  <si>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</si>
  <si>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</si>
  <si>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</si>
  <si>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</si>
  <si>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</si>
  <si>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</si>
  <si>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</si>
  <si>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</si>
  <si>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</si>
  <si>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</si>
  <si>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</si>
  <si>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</si>
  <si>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</si>
  <si>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</si>
  <si>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</si>
  <si>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</si>
  <si>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</si>
  <si>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</si>
  <si>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</si>
  <si>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</si>
  <si>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</si>
  <si>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</si>
  <si>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</si>
  <si>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</si>
  <si>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</si>
  <si>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</si>
  <si>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</si>
  <si>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</si>
  <si>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</si>
  <si>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</si>
  <si>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</si>
  <si>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</si>
  <si>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</si>
  <si>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</si>
  <si>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</si>
  <si>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</si>
  <si>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</si>
  <si>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</si>
  <si>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</si>
  <si>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</si>
  <si>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</si>
  <si>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</si>
  <si>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</si>
  <si>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</si>
  <si>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</si>
  <si>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</si>
  <si>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</si>
  <si>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</si>
  <si>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</si>
  <si>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</si>
  <si>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</si>
  <si>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</si>
  <si>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</si>
  <si>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</si>
  <si>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</si>
  <si>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</si>
  <si>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</si>
  <si>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</si>
  <si>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</si>
  <si>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</si>
  <si>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</si>
  <si>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</si>
  <si>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</si>
  <si>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</si>
  <si>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</si>
  <si>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</si>
  <si>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</si>
  <si>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</si>
  <si>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</si>
  <si>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</si>
  <si>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</si>
  <si>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</si>
  <si>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</si>
  <si>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</si>
  <si>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</si>
  <si>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</si>
  <si>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</si>
  <si>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</si>
  <si>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</si>
  <si>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</si>
  <si>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</si>
  <si>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</si>
  <si>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</si>
  <si>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</si>
  <si>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</si>
  <si>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</si>
  <si>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</si>
  <si>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</si>
  <si>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</si>
  <si>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</si>
  <si>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</si>
  <si>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</si>
  <si>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</si>
  <si>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</si>
  <si>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</si>
  <si>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</si>
  <si>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</si>
  <si>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</si>
  <si>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</si>
  <si>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</si>
  <si>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</si>
  <si>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</si>
  <si>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</si>
  <si>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</si>
  <si>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</si>
  <si>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</si>
  <si>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</si>
  <si>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</si>
  <si>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</si>
  <si>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</si>
  <si>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</si>
  <si>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</si>
  <si>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</si>
  <si>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</si>
  <si>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</si>
  <si>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</si>
  <si>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</si>
  <si>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</si>
  <si>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</si>
  <si>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</si>
  <si>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</si>
  <si>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</si>
  <si>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</si>
  <si>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</si>
  <si>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</si>
  <si>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</si>
  <si>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</si>
  <si>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</si>
  <si>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</si>
  <si>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</si>
  <si>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</si>
  <si>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</si>
  <si>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</si>
  <si>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</si>
  <si>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</si>
  <si>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</si>
  <si>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</si>
  <si>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</si>
  <si>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</si>
  <si>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</si>
  <si>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</si>
  <si>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</si>
  <si>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</si>
  <si>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</si>
  <si>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</si>
  <si>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</si>
  <si>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</si>
  <si>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</si>
  <si>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</si>
  <si>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</si>
  <si>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</si>
  <si>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</si>
  <si>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</si>
  <si>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</si>
  <si>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</si>
  <si>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</si>
  <si>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</si>
  <si>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</si>
  <si>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</si>
  <si>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</si>
  <si>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</si>
  <si>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</si>
  <si>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</si>
  <si>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</si>
  <si>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</si>
  <si>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</si>
  <si>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</si>
  <si>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</si>
  <si>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</si>
  <si>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</si>
  <si>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</si>
  <si>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</si>
  <si>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</si>
  <si>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</si>
  <si>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</si>
  <si>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</si>
  <si>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</si>
  <si>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</si>
  <si>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</si>
  <si>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</si>
  <si>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</si>
  <si>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</si>
  <si>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</si>
  <si>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</si>
  <si>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</si>
  <si>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</si>
  <si>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</si>
  <si>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</si>
  <si>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</si>
  <si>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</si>
  <si>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</si>
  <si>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</si>
  <si>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</si>
  <si>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</si>
  <si>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</si>
  <si>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</si>
  <si>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</si>
  <si>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</si>
  <si>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</si>
  <si>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</si>
  <si>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</si>
  <si>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</si>
  <si>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</si>
  <si>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</si>
  <si>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</si>
  <si>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</si>
  <si>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</si>
  <si>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</si>
  <si>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</si>
  <si>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</si>
  <si>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</si>
  <si>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</si>
  <si>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</si>
  <si>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</si>
  <si>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</si>
  <si>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</si>
  <si>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</si>
  <si>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</si>
  <si>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</si>
  <si>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</si>
  <si>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</si>
  <si>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</si>
  <si>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</si>
  <si>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</si>
  <si>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</si>
  <si>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</si>
  <si>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</si>
  <si>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</si>
  <si>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</si>
  <si>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</si>
  <si>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</si>
  <si>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</si>
  <si>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</si>
  <si>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</si>
  <si>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</si>
  <si>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</si>
  <si>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</si>
  <si>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</si>
  <si>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</si>
  <si>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</si>
  <si>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</si>
  <si>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</si>
  <si>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</si>
  <si>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</si>
  <si>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</si>
  <si>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</si>
  <si>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</si>
  <si>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</si>
  <si>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</si>
  <si>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</si>
  <si>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</si>
  <si>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</si>
  <si>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</si>
  <si>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</si>
  <si>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</si>
  <si>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</si>
  <si>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</si>
  <si>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</si>
  <si>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</si>
  <si>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</si>
  <si>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</si>
  <si>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</si>
  <si>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</si>
  <si>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</si>
  <si>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</si>
  <si>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</si>
  <si>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</si>
  <si>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</si>
  <si>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</si>
  <si>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</si>
  <si>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</si>
  <si>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</si>
  <si>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</si>
  <si>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</si>
  <si>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</si>
  <si>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</si>
  <si>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</si>
  <si>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</si>
  <si>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</si>
  <si>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</si>
  <si>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</si>
  <si>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</si>
  <si>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</si>
  <si>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</si>
  <si>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</si>
  <si>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</si>
  <si>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</si>
  <si>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</si>
  <si>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</si>
  <si>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</si>
  <si>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</si>
  <si>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</si>
  <si>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</si>
  <si>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</si>
  <si>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</si>
  <si>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</si>
  <si>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</si>
  <si>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</si>
  <si>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</si>
  <si>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</si>
  <si>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</si>
  <si>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</si>
  <si>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</si>
  <si>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</si>
  <si>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</si>
  <si>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</si>
  <si>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</si>
  <si>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</si>
  <si>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</si>
  <si>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</si>
  <si>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</si>
  <si>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</si>
  <si>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</si>
  <si>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</si>
  <si>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</si>
  <si>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</si>
  <si>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</si>
  <si>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</si>
  <si>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</si>
  <si>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</si>
  <si>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</si>
  <si>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</si>
  <si>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</si>
  <si>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</si>
  <si>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</si>
  <si>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</si>
  <si>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</si>
  <si>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</si>
  <si>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</si>
  <si>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</si>
  <si>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</si>
  <si>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</si>
  <si>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</si>
  <si>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</si>
  <si>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</si>
  <si>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</si>
  <si>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</si>
  <si>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</si>
  <si>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</si>
  <si>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</si>
  <si>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</si>
  <si>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</si>
  <si>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</si>
  <si>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</si>
  <si>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</si>
  <si>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</si>
  <si>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</si>
  <si>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</si>
  <si>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</si>
  <si>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</si>
  <si>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</si>
  <si>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</si>
  <si>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</si>
  <si>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</si>
  <si>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</si>
  <si>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</si>
  <si>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</si>
  <si>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</si>
  <si>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</si>
  <si>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</si>
  <si>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</si>
  <si>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</si>
  <si>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</si>
  <si>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</si>
  <si>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</si>
  <si>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</si>
  <si>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</si>
  <si>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</si>
  <si>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</si>
  <si>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</si>
  <si>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</si>
  <si>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</si>
  <si>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</si>
  <si>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</si>
  <si>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</si>
  <si>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</si>
  <si>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</si>
  <si>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</si>
  <si>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</si>
  <si>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</si>
  <si>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</si>
  <si>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</si>
  <si>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</si>
  <si>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</si>
  <si>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</si>
  <si>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</si>
  <si>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</si>
  <si>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</si>
  <si>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</si>
  <si>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</si>
  <si>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</si>
  <si>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</si>
  <si>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</si>
  <si>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</si>
  <si>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</si>
  <si>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</si>
  <si>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</si>
  <si>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</si>
  <si>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</si>
  <si>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</si>
  <si>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</si>
  <si>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</si>
  <si>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</si>
  <si>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</si>
  <si>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</si>
  <si>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</si>
  <si>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</si>
  <si>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</si>
  <si>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</si>
  <si>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</si>
  <si>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</si>
  <si>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</si>
  <si>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</si>
  <si>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</si>
  <si>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</si>
  <si>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</si>
  <si>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</si>
  <si>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</si>
  <si>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</si>
  <si>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</si>
  <si>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</si>
  <si>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</si>
  <si>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</si>
  <si>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</si>
  <si>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</si>
  <si>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</si>
  <si>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</si>
  <si>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</si>
  <si>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</si>
  <si>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</si>
  <si>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</si>
  <si>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</si>
  <si>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</si>
  <si>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</si>
  <si>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</si>
  <si>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</si>
  <si>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</si>
  <si>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</si>
  <si>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</si>
  <si>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</si>
  <si>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</si>
  <si>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</si>
  <si>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</si>
  <si>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</si>
  <si>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</si>
  <si>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</si>
  <si>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</si>
  <si>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</si>
  <si>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</si>
  <si>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</si>
  <si>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</si>
  <si>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</si>
  <si>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</si>
  <si>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</si>
  <si>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</si>
  <si>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</si>
  <si>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</si>
  <si>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</si>
  <si>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</si>
  <si>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</si>
  <si>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</si>
  <si>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</si>
  <si>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</si>
  <si>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</si>
  <si>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</si>
  <si>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</si>
  <si>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</si>
  <si>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</si>
  <si>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</si>
  <si>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</si>
  <si>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</si>
  <si>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</si>
  <si>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</si>
  <si>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</si>
  <si>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</si>
  <si>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</si>
  <si>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</si>
  <si>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</si>
  <si>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</si>
  <si>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</si>
  <si>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</si>
  <si>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</si>
  <si>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</si>
  <si>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</si>
  <si>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</si>
  <si>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</si>
  <si>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</si>
  <si>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</si>
  <si>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</si>
  <si>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</si>
  <si>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</si>
  <si>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</si>
  <si>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</si>
  <si>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</si>
  <si>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</si>
  <si>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</si>
  <si>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</si>
  <si>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</si>
  <si>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</si>
  <si>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</si>
  <si>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</si>
  <si>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</si>
  <si>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</si>
  <si>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</si>
  <si>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</si>
  <si>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</si>
  <si>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</si>
  <si>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</si>
  <si>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</si>
  <si>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</si>
  <si>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</si>
  <si>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</si>
  <si>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</si>
  <si>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</si>
  <si>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</si>
  <si>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</si>
  <si>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</si>
  <si>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</si>
  <si>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</si>
  <si>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</si>
  <si>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</si>
  <si>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</si>
  <si>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</si>
  <si>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</si>
  <si>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</si>
  <si>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</si>
  <si>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</si>
  <si>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</si>
  <si>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</si>
  <si>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</si>
  <si>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</si>
  <si>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</si>
  <si>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</si>
  <si>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</si>
  <si>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</si>
  <si>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</si>
  <si>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</si>
  <si>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</si>
  <si>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</si>
  <si>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</si>
  <si>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</si>
  <si>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</si>
  <si>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</si>
  <si>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</si>
  <si>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</si>
  <si>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</si>
  <si>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</si>
  <si>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</si>
  <si>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</si>
  <si>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</si>
  <si>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</si>
  <si>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</si>
  <si>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</si>
  <si>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</si>
  <si>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</si>
  <si>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</si>
  <si>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</si>
  <si>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</si>
  <si>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</si>
  <si>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</si>
  <si>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</si>
  <si>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</si>
  <si>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</si>
  <si>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</si>
  <si>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</si>
  <si>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</si>
  <si>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</si>
  <si>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</si>
  <si>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</si>
  <si>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</si>
  <si>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</si>
  <si>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</si>
  <si>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</si>
  <si>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</si>
  <si>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</si>
  <si>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</si>
  <si>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</si>
  <si>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</si>
  <si>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</si>
  <si>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</si>
  <si>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</si>
  <si>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</si>
  <si>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</si>
  <si>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</si>
  <si>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</si>
  <si>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</si>
  <si>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</si>
  <si>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</si>
  <si>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</si>
  <si>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</si>
  <si>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</si>
  <si>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</si>
  <si>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</si>
  <si>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</si>
  <si>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</si>
  <si>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</si>
  <si>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</si>
  <si>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</si>
  <si>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</si>
  <si>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</si>
  <si>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</si>
  <si>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</si>
  <si>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</si>
  <si>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</si>
  <si>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</si>
  <si>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</si>
  <si>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</si>
  <si>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</si>
  <si>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</si>
  <si>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</si>
  <si>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</si>
  <si>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</si>
  <si>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</si>
  <si>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</si>
  <si>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</si>
  <si>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</si>
  <si>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</si>
  <si>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</si>
  <si>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</si>
  <si>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</si>
  <si>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</si>
  <si>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</si>
  <si>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</si>
  <si>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</si>
  <si>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</si>
  <si>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</si>
  <si>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</si>
  <si>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</si>
  <si>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</si>
  <si>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</si>
  <si>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</si>
  <si>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</si>
  <si>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</si>
  <si>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</si>
  <si>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</si>
  <si>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</si>
  <si>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</si>
  <si>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</si>
  <si>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</si>
  <si>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</si>
  <si>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</si>
  <si>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</si>
  <si>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</si>
  <si>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</si>
  <si>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</si>
  <si>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</si>
  <si>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</si>
  <si>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</si>
  <si>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</si>
  <si>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</si>
  <si>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</si>
  <si>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</si>
  <si>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</si>
  <si>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</si>
  <si>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</si>
  <si>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</si>
  <si>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</si>
  <si>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</si>
  <si>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</si>
  <si>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</si>
  <si>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</si>
  <si>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</si>
  <si>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</si>
  <si>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</si>
  <si>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</si>
  <si>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</si>
  <si>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</si>
  <si>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</si>
  <si>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</si>
  <si>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</si>
  <si>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</si>
  <si>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</si>
  <si>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</si>
  <si>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</si>
  <si>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</si>
  <si>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</si>
  <si>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</si>
  <si>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</si>
  <si>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</si>
  <si>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</si>
  <si>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</si>
  <si>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</si>
  <si>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</si>
  <si>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</si>
  <si>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</si>
  <si>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</si>
  <si>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</si>
  <si>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</si>
  <si>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</si>
  <si>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</si>
  <si>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</si>
  <si>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</si>
  <si>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</si>
  <si>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</si>
  <si>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</si>
  <si>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</si>
  <si>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</si>
  <si>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</si>
  <si>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</si>
  <si>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</si>
  <si>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</si>
  <si>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</si>
  <si>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</si>
  <si>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</si>
  <si>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</si>
  <si>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</si>
  <si>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</si>
  <si>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</si>
  <si>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</si>
  <si>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</si>
  <si>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</si>
  <si>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</si>
  <si>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</si>
  <si>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</si>
  <si>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</si>
  <si>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</si>
  <si>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</si>
  <si>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</si>
  <si>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</si>
  <si>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</si>
  <si>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</si>
  <si>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</si>
  <si>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</si>
  <si>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</si>
  <si>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</si>
  <si>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</si>
  <si>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</si>
  <si>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</si>
  <si>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</si>
  <si>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</si>
  <si>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</si>
  <si>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</si>
  <si>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</si>
  <si>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</si>
  <si>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</si>
  <si>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</si>
  <si>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</si>
  <si>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</si>
  <si>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</si>
  <si>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</si>
  <si>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</si>
  <si>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</si>
  <si>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</si>
  <si>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</si>
  <si>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</si>
  <si>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</si>
  <si>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</si>
  <si>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</si>
  <si>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</si>
  <si>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</si>
  <si>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</si>
  <si>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</si>
  <si>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</si>
  <si>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</si>
  <si>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</si>
  <si>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</si>
  <si>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</si>
  <si>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</si>
  <si>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</si>
  <si>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</si>
  <si>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</si>
  <si>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</si>
  <si>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</si>
  <si>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</si>
  <si>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</si>
  <si>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</si>
  <si>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</si>
  <si>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</si>
  <si>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</si>
  <si>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</si>
  <si>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</si>
  <si>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</si>
  <si>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</si>
  <si>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</si>
  <si>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</si>
  <si>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</si>
  <si>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</si>
  <si>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</si>
  <si>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</si>
  <si>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</si>
  <si>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</si>
  <si>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</si>
  <si>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</si>
  <si>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</si>
  <si>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</si>
  <si>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</si>
  <si>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</si>
  <si>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</si>
  <si>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</si>
  <si>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</si>
  <si>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</si>
  <si>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</si>
  <si>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</si>
  <si>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</si>
  <si>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</si>
  <si>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</si>
  <si>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</si>
  <si>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</si>
  <si>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</si>
  <si>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</si>
  <si>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</si>
  <si>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</si>
  <si>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</si>
  <si>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</si>
  <si>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</si>
  <si>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</si>
  <si>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</si>
  <si>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</si>
  <si>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</si>
  <si>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</si>
  <si>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</si>
  <si>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</si>
  <si>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</si>
  <si>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</si>
  <si>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</si>
  <si>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</si>
  <si>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</si>
  <si>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</si>
  <si>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</si>
  <si>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</si>
  <si>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</si>
  <si>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</si>
  <si>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</si>
  <si>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</si>
  <si>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</si>
  <si>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</si>
  <si>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</si>
  <si>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</si>
  <si>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</si>
  <si>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</si>
  <si>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</si>
  <si>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</si>
  <si>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</si>
  <si>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</si>
  <si>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</si>
  <si>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</si>
  <si>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</si>
  <si>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</si>
  <si>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</si>
  <si>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</si>
  <si>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</si>
  <si>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</si>
  <si>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</si>
  <si>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</si>
  <si>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</si>
  <si>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</si>
  <si>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</si>
  <si>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</si>
  <si>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</si>
  <si>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</si>
  <si>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</si>
  <si>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</si>
  <si>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</si>
  <si>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</si>
  <si>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</si>
  <si>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</si>
  <si>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</si>
  <si>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</si>
  <si>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</si>
  <si>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</si>
  <si>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</si>
  <si>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</si>
  <si>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</si>
  <si>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</si>
  <si>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</si>
  <si>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</si>
  <si>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</si>
  <si>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</si>
  <si>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</si>
  <si>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</si>
  <si>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</si>
  <si>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</si>
  <si>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</si>
  <si>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</si>
  <si>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</si>
  <si>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</si>
  <si>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</si>
  <si>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</si>
  <si>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</si>
  <si>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</si>
  <si>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</si>
  <si>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</si>
  <si>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</si>
  <si>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</si>
  <si>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</si>
  <si>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</si>
  <si>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</si>
  <si>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</si>
  <si>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</si>
  <si>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</si>
  <si>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</si>
  <si>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</si>
  <si>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</si>
  <si>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</si>
  <si>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</si>
  <si>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</si>
  <si>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</si>
  <si>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</si>
  <si>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</si>
  <si>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</si>
  <si>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</si>
  <si>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</si>
  <si>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</si>
  <si>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</si>
  <si>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</si>
  <si>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</si>
  <si>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</si>
  <si>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</si>
  <si>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</si>
  <si>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</si>
  <si>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</si>
  <si>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</si>
  <si>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</si>
  <si>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</si>
  <si>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</si>
  <si>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</si>
  <si>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</si>
  <si>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</si>
  <si>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</si>
  <si>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</si>
  <si>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</si>
  <si>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</si>
  <si>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</si>
  <si>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</si>
  <si>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</si>
  <si>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</si>
  <si>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</si>
  <si>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</si>
  <si>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</si>
  <si>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</si>
  <si>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</si>
  <si>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</si>
  <si>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</si>
  <si>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</si>
  <si>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</si>
  <si>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</si>
  <si>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</si>
  <si>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</si>
  <si>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</si>
  <si>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</si>
  <si>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</si>
  <si>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</si>
  <si>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</si>
  <si>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</si>
  <si>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</si>
  <si>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</si>
  <si>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</si>
  <si>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</si>
  <si>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</si>
  <si>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</si>
  <si>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</si>
  <si>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</si>
  <si>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</si>
  <si>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</si>
  <si>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</si>
  <si>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</si>
  <si>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</si>
  <si>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</si>
  <si>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</si>
  <si>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</si>
  <si>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</si>
  <si>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</si>
  <si>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</si>
  <si>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</si>
  <si>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</si>
  <si>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</si>
  <si>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</si>
  <si>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</si>
  <si>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</si>
  <si>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</si>
  <si>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</si>
  <si>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</si>
  <si>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</si>
  <si>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</si>
  <si>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</si>
  <si>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</si>
  <si>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</si>
  <si>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</si>
  <si>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</si>
  <si>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</si>
  <si>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</si>
  <si>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</si>
  <si>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</si>
  <si>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</si>
  <si>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</si>
  <si>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</si>
  <si>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</si>
  <si>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</si>
  <si>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</si>
  <si>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</si>
  <si>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</si>
  <si>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</si>
  <si>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</si>
  <si>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</si>
  <si>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</si>
  <si>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</si>
  <si>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</si>
  <si>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</si>
  <si>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</si>
  <si>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</si>
  <si>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</si>
  <si>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</si>
  <si>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</si>
  <si>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</si>
  <si>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</si>
  <si>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</si>
  <si>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</si>
  <si>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</si>
  <si>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</si>
  <si>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</si>
  <si>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</si>
  <si>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</si>
  <si>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</si>
  <si>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</si>
  <si>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</si>
  <si>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</si>
  <si>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</si>
  <si>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</si>
  <si>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</si>
  <si>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</si>
  <si>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</si>
  <si>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</si>
  <si>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</si>
  <si>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</si>
  <si>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</si>
  <si>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</si>
  <si>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</si>
  <si>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</si>
  <si>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</si>
  <si>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</si>
  <si>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</si>
  <si>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</si>
  <si>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</si>
  <si>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</si>
  <si>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</si>
  <si>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</si>
  <si>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</si>
  <si>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</si>
  <si>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</si>
  <si>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</si>
  <si>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</si>
  <si>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</si>
  <si>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</si>
  <si>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</si>
  <si>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</si>
  <si>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</si>
  <si>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</si>
  <si>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</si>
  <si>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</si>
  <si>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</si>
  <si>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</si>
  <si>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</si>
  <si>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</si>
  <si>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</si>
  <si>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</si>
  <si>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</si>
  <si>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</si>
  <si>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</si>
  <si>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</si>
  <si>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</si>
  <si>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</si>
  <si>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</si>
  <si>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</si>
  <si>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</si>
  <si>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</si>
  <si>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</si>
  <si>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</si>
  <si>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</si>
  <si>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</si>
  <si>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</si>
  <si>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</si>
  <si>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</si>
  <si>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</si>
  <si>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</si>
  <si>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</si>
  <si>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</si>
  <si>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</si>
  <si>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</si>
  <si>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</si>
  <si>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</si>
  <si>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</si>
  <si>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</si>
  <si>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</si>
  <si>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</si>
  <si>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</si>
  <si>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</si>
  <si>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</si>
  <si>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</si>
  <si>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</si>
  <si>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</si>
  <si>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</si>
  <si>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</si>
  <si>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</si>
  <si>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</si>
  <si>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</si>
  <si>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</si>
  <si>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</si>
  <si>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</si>
  <si>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</si>
  <si>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</si>
  <si>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</si>
  <si>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</si>
  <si>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</si>
  <si>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</si>
  <si>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</si>
  <si>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</si>
  <si>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</si>
  <si>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</si>
  <si>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</si>
  <si>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</si>
  <si>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</si>
  <si>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</si>
  <si>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</si>
  <si>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</si>
  <si>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</si>
  <si>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</si>
  <si>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</si>
  <si>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</si>
  <si>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</si>
  <si>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</si>
  <si>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</si>
  <si>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</si>
  <si>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</si>
  <si>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</si>
  <si>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</si>
  <si>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</si>
  <si>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</si>
  <si>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</si>
  <si>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</si>
  <si>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</si>
  <si>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</si>
  <si>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</si>
  <si>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</si>
  <si>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</si>
  <si>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</si>
  <si>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</si>
  <si>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</si>
  <si>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</si>
  <si>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</si>
  <si>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</si>
  <si>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</si>
  <si>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</si>
  <si>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</si>
  <si>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</si>
  <si>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</si>
  <si>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</si>
  <si>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</si>
  <si>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</si>
  <si>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</si>
  <si>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</si>
  <si>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</si>
  <si>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</si>
  <si>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</si>
  <si>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</si>
  <si>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</si>
  <si>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</si>
  <si>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</si>
  <si>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</si>
  <si>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</si>
  <si>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</si>
  <si>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</si>
  <si>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</si>
  <si>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</si>
  <si>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</si>
  <si>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</si>
  <si>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</si>
  <si>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</si>
  <si>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</si>
  <si>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</si>
  <si>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</si>
  <si>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</si>
  <si>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</si>
  <si>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</si>
  <si>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</si>
  <si>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</si>
  <si>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</si>
  <si>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</si>
  <si>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</si>
  <si>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</si>
  <si>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</si>
  <si>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</si>
  <si>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</si>
  <si>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</si>
  <si>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</si>
  <si>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</si>
  <si>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</si>
  <si>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</si>
  <si>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</si>
  <si>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</si>
  <si>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</si>
  <si>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</si>
  <si>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</si>
  <si>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</si>
  <si>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</si>
  <si>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</si>
  <si>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</si>
  <si>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</si>
  <si>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</si>
  <si>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</si>
  <si>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</si>
  <si>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</si>
  <si>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</si>
  <si>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</si>
  <si>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</si>
  <si>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</si>
  <si>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</si>
  <si>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</si>
  <si>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</si>
  <si>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</si>
  <si>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</si>
  <si>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</si>
  <si>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</si>
  <si>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</si>
  <si>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</si>
  <si>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</si>
  <si>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</si>
  <si>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</si>
  <si>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</si>
  <si>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</si>
  <si>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</si>
  <si>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</si>
  <si>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</si>
  <si>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</si>
  <si>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</si>
  <si>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</si>
  <si>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</si>
  <si>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</si>
  <si>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</si>
  <si>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</si>
  <si>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</si>
  <si>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</si>
  <si>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</si>
  <si>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</si>
  <si>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</si>
  <si>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</si>
  <si>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</si>
  <si>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</si>
  <si>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</si>
  <si>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</si>
  <si>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</si>
  <si>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</si>
  <si>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</si>
  <si>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</si>
  <si>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</si>
  <si>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</si>
  <si>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</si>
  <si>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</si>
  <si>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</si>
  <si>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</si>
  <si>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</si>
  <si>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</si>
  <si>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</si>
  <si>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</si>
  <si>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</si>
  <si>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</si>
  <si>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</si>
  <si>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</si>
  <si>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</si>
  <si>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</si>
  <si>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</si>
  <si>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</si>
  <si>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</si>
  <si>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</si>
  <si>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</si>
  <si>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</si>
  <si>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</si>
  <si>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</si>
  <si>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</si>
  <si>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</si>
  <si>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</si>
  <si>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</si>
  <si>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</si>
  <si>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</si>
  <si>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</si>
  <si>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</si>
  <si>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</si>
  <si>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</si>
  <si>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</si>
  <si>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</si>
  <si>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</si>
  <si>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</si>
  <si>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</si>
  <si>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</si>
  <si>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</si>
  <si>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</si>
  <si>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</si>
  <si>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</si>
  <si>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</si>
  <si>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</si>
  <si>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</si>
  <si>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</si>
  <si>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</si>
  <si>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</si>
  <si>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</si>
  <si>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</si>
  <si>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</si>
  <si>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</si>
  <si>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</si>
  <si>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</si>
  <si>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</si>
  <si>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</si>
  <si>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</si>
  <si>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</si>
  <si>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</si>
  <si>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</si>
  <si>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</si>
  <si>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</si>
  <si>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</si>
  <si>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</si>
  <si>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</si>
  <si>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</si>
  <si>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</si>
  <si>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</si>
  <si>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</si>
  <si>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</si>
  <si>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</si>
  <si>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</si>
  <si>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</si>
  <si>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</si>
  <si>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</si>
  <si>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</si>
  <si>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</si>
  <si>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</si>
  <si>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</si>
  <si>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</si>
  <si>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</si>
  <si>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</si>
  <si>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</si>
  <si>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</si>
  <si>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</si>
  <si>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</si>
  <si>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</si>
  <si>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</si>
  <si>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</si>
  <si>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</si>
  <si>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</si>
  <si>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</si>
  <si>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</si>
  <si>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</si>
  <si>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</si>
  <si>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</si>
  <si>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</si>
  <si>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</si>
  <si>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</si>
  <si>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</si>
  <si>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</si>
  <si>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</si>
  <si>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</si>
  <si>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</si>
  <si>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</si>
  <si>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</si>
  <si>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</si>
  <si>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</si>
  <si>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</si>
  <si>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</si>
  <si>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</si>
  <si>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</si>
  <si>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</si>
  <si>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</si>
  <si>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</si>
  <si>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</si>
  <si>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</si>
  <si>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</si>
  <si>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</si>
  <si>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</si>
  <si>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</si>
  <si>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</si>
  <si>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</si>
  <si>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</si>
  <si>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</si>
  <si>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</si>
  <si>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</si>
  <si>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</si>
  <si>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</si>
  <si>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</si>
  <si>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</si>
  <si>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</si>
  <si>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</si>
  <si>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</si>
  <si>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</si>
  <si>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</si>
  <si>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</si>
  <si>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</si>
  <si>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</si>
  <si>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</si>
  <si>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</si>
  <si>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</si>
  <si>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</si>
  <si>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</si>
  <si>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</si>
  <si>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</si>
  <si>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</si>
  <si>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</si>
  <si>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</si>
  <si>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</si>
  <si>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</si>
  <si>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</si>
  <si>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</si>
  <si>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</si>
  <si>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</si>
  <si>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</si>
  <si>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</si>
  <si>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</si>
  <si>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</si>
  <si>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</si>
  <si>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</si>
  <si>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</si>
  <si>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</si>
  <si>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</si>
  <si>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</si>
  <si>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</si>
  <si>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</si>
  <si>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</si>
  <si>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</si>
  <si>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</si>
  <si>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</si>
  <si>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</si>
  <si>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</si>
  <si>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</si>
  <si>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</si>
  <si>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</si>
  <si>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</si>
  <si>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</si>
  <si>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</si>
  <si>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</si>
  <si>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</si>
  <si>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</si>
  <si>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</si>
  <si>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</si>
  <si>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</si>
  <si>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</si>
  <si>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</si>
  <si>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</si>
  <si>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</si>
  <si>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</si>
  <si>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</si>
  <si>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</si>
  <si>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</si>
  <si>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</si>
  <si>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</si>
  <si>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</si>
  <si>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</si>
  <si>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</si>
  <si>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</si>
  <si>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</si>
  <si>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</si>
  <si>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</si>
  <si>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</si>
  <si>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</si>
  <si>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</si>
  <si>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</si>
  <si>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</si>
  <si>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</si>
  <si>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</si>
  <si>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</si>
  <si>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</si>
  <si>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</si>
  <si>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</si>
  <si>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</si>
  <si>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</si>
  <si>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</si>
  <si>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</si>
  <si>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</si>
  <si>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</si>
  <si>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</si>
  <si>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</si>
  <si>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</si>
  <si>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</si>
  <si>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</si>
  <si>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</si>
  <si>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</si>
  <si>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</si>
  <si>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</si>
  <si>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</si>
  <si>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</si>
  <si>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</si>
  <si>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</si>
  <si>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</si>
  <si>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</si>
  <si>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</si>
  <si>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</si>
  <si>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</si>
  <si>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</si>
  <si>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</si>
  <si>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</si>
  <si>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</si>
  <si>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</si>
  <si>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</si>
  <si>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</si>
  <si>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</si>
  <si>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</si>
  <si>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</si>
  <si>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</si>
  <si>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</si>
  <si>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</si>
  <si>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</si>
  <si>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</si>
  <si>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</si>
  <si>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</si>
  <si>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</si>
  <si>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</si>
  <si>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</si>
  <si>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</si>
  <si>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</si>
  <si>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</si>
  <si>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</si>
  <si>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</si>
  <si>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</si>
  <si>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</si>
  <si>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</si>
  <si>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</si>
  <si>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</si>
  <si>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</si>
  <si>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</si>
  <si>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</si>
  <si>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</si>
  <si>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</si>
  <si>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</si>
  <si>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</si>
  <si>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</si>
  <si>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</si>
  <si>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</si>
  <si>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</si>
  <si>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</si>
  <si>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</si>
  <si>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</si>
  <si>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</si>
  <si>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</si>
  <si>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</si>
  <si>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</si>
  <si>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</si>
  <si>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</si>
  <si>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</si>
  <si>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</si>
  <si>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</si>
  <si>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</si>
  <si>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</si>
  <si>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</si>
  <si>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</si>
  <si>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</si>
  <si>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</si>
  <si>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</si>
  <si>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</si>
  <si>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</si>
  <si>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</si>
  <si>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</si>
  <si>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</si>
  <si>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</si>
  <si>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</si>
  <si>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</si>
  <si>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</si>
  <si>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</si>
  <si>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</si>
  <si>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</si>
  <si>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</si>
  <si>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</si>
  <si>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</si>
  <si>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</si>
  <si>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</si>
  <si>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</si>
  <si>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</si>
  <si>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</si>
  <si>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</si>
  <si>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</si>
  <si>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</si>
  <si>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</si>
  <si>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</si>
  <si>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</si>
  <si>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</si>
  <si>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</si>
  <si>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</si>
  <si>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</si>
  <si>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</si>
  <si>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</si>
  <si>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</si>
  <si>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</si>
  <si>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</si>
  <si>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</si>
  <si>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</si>
  <si>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</si>
  <si>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</si>
  <si>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</si>
  <si>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</si>
  <si>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</si>
  <si>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</si>
  <si>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</si>
  <si>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</si>
  <si>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</si>
  <si>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</si>
  <si>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</si>
  <si>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</si>
  <si>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</si>
  <si>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</si>
  <si>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</si>
  <si>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</si>
  <si>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</si>
  <si>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</si>
  <si>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</si>
  <si>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</si>
  <si>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</si>
  <si>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</si>
  <si>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</si>
  <si>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</si>
  <si>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</si>
  <si>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</si>
  <si>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</si>
  <si>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</si>
  <si>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</si>
  <si>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</si>
  <si>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</si>
  <si>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</si>
  <si>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</si>
  <si>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</si>
  <si>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</si>
  <si>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</si>
  <si>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</si>
  <si>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</si>
  <si>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</si>
  <si>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</si>
  <si>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</si>
  <si>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</si>
  <si>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</si>
  <si>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</si>
  <si>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</si>
  <si>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</si>
  <si>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</si>
  <si>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</si>
  <si>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</si>
  <si>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</si>
  <si>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</si>
  <si>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</si>
  <si>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</si>
  <si>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</si>
  <si>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</si>
  <si>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</si>
  <si>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</si>
  <si>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</si>
  <si>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</si>
  <si>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</si>
  <si>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</si>
  <si>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</si>
  <si>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</si>
  <si>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</si>
  <si>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</si>
  <si>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</si>
  <si>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</si>
  <si>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</si>
  <si>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</si>
  <si>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</si>
  <si>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</si>
  <si>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</si>
  <si>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</si>
  <si>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</si>
  <si>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</si>
  <si>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</si>
  <si>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</si>
  <si>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</si>
  <si>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</si>
  <si>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</si>
  <si>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</si>
  <si>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</si>
  <si>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</si>
  <si>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</si>
  <si>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</si>
  <si>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</si>
  <si>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</si>
  <si>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</si>
  <si>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</si>
  <si>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</si>
  <si>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</si>
  <si>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</si>
  <si>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</si>
  <si>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</si>
  <si>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</si>
  <si>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</si>
  <si>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</si>
  <si>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</si>
  <si>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</si>
  <si>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</si>
  <si>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</si>
  <si>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</si>
  <si>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</si>
  <si>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</si>
  <si>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</si>
  <si>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</si>
  <si>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</si>
  <si>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</si>
  <si>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</si>
  <si>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</si>
  <si>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</si>
  <si>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</si>
  <si>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</si>
  <si>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</si>
  <si>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</si>
  <si>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</si>
  <si>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</si>
  <si>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</si>
  <si>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</si>
  <si>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</si>
  <si>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</si>
  <si>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</si>
  <si>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</si>
  <si>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</si>
  <si>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</si>
  <si>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</si>
  <si>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</si>
  <si>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</si>
  <si>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</si>
  <si>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</si>
  <si>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</si>
  <si>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</si>
  <si>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</si>
  <si>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</si>
  <si>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</si>
  <si>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</si>
  <si>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</si>
  <si>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</si>
  <si>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</si>
  <si>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</si>
  <si>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</si>
  <si>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</si>
  <si>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</si>
  <si>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</si>
  <si>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</si>
  <si>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</si>
  <si>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</si>
  <si>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</si>
  <si>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</si>
  <si>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</si>
  <si>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</si>
  <si>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</si>
  <si>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</si>
  <si>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</si>
  <si>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</si>
  <si>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</si>
  <si>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</si>
  <si>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</si>
  <si>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</si>
  <si>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</si>
  <si>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</si>
  <si>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</si>
  <si>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</si>
  <si>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</si>
  <si>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</si>
  <si>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</si>
  <si>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</si>
  <si>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</si>
  <si>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</si>
  <si>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</si>
  <si>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</si>
  <si>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</si>
  <si>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</si>
  <si>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</si>
  <si>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</si>
  <si>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</si>
  <si>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</si>
  <si>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</si>
  <si>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</si>
  <si>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</si>
  <si>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</si>
  <si>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</si>
  <si>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</si>
  <si>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</si>
  <si>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</si>
  <si>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</si>
  <si>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</si>
  <si>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</si>
  <si>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</si>
  <si>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</si>
  <si>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</si>
  <si>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</si>
  <si>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</si>
  <si>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</si>
  <si>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</si>
  <si>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</si>
  <si>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</si>
  <si>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</si>
  <si>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</si>
  <si>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</si>
  <si>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</si>
  <si>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</si>
  <si>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</si>
  <si>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</si>
  <si>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</si>
  <si>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</si>
  <si>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</si>
  <si>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</si>
  <si>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</si>
  <si>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</si>
  <si>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</si>
  <si>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</si>
  <si>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</si>
  <si>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</si>
  <si>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</si>
  <si>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</si>
  <si>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</si>
  <si>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</si>
  <si>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</si>
  <si>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</si>
  <si>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</si>
  <si>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</si>
  <si>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</si>
  <si>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</si>
  <si>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</si>
  <si>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</si>
  <si>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</si>
  <si>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</si>
  <si>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</si>
  <si>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</si>
  <si>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</si>
  <si>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</si>
  <si>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</si>
  <si>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</si>
  <si>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</si>
  <si>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</si>
  <si>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</si>
  <si>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</si>
  <si>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</si>
  <si>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</si>
  <si>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</si>
  <si>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</si>
  <si>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</si>
  <si>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</si>
  <si>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</si>
  <si>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</si>
  <si>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</si>
  <si>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</si>
  <si>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</si>
  <si>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</si>
  <si>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</si>
  <si>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</si>
  <si>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</si>
  <si>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</si>
  <si>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</si>
  <si>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</si>
  <si>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</si>
  <si>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</si>
  <si>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</si>
  <si>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</si>
  <si>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</si>
  <si>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</si>
  <si>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</si>
  <si>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</si>
  <si>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</si>
  <si>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</si>
  <si>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</si>
  <si>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</si>
  <si>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</si>
  <si>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</si>
  <si>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</si>
  <si>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</si>
  <si>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</si>
  <si>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</si>
  <si>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</si>
  <si>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</si>
  <si>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</si>
  <si>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</si>
  <si>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</si>
  <si>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</si>
  <si>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</si>
  <si>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</si>
  <si>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</si>
  <si>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</si>
  <si>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</si>
  <si>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</si>
  <si>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</si>
  <si>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</si>
  <si>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</si>
  <si>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</si>
  <si>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</si>
  <si>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</si>
  <si>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</si>
  <si>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</si>
  <si>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</si>
  <si>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</si>
  <si>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</si>
  <si>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</si>
  <si>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</si>
  <si>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</si>
  <si>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</si>
  <si>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</si>
  <si>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</si>
  <si>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</si>
  <si>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</si>
  <si>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</si>
  <si>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</si>
  <si>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</si>
  <si>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</si>
  <si>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</si>
  <si>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</si>
  <si>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</si>
  <si>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</si>
  <si>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</si>
  <si>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</si>
  <si>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</si>
  <si>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</si>
  <si>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</si>
  <si>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</si>
  <si>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</si>
  <si>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</si>
  <si>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</si>
  <si>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</si>
  <si>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</si>
  <si>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</si>
  <si>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</si>
  <si>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</si>
  <si>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</si>
  <si>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</si>
  <si>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</si>
  <si>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</si>
  <si>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</si>
  <si>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</si>
  <si>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</si>
  <si>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</si>
  <si>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</si>
  <si>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</si>
  <si>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</si>
  <si>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</si>
  <si>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</si>
  <si>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</si>
  <si>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</si>
  <si>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</si>
  <si>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</si>
  <si>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</si>
  <si>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</si>
  <si>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</si>
  <si>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</si>
  <si>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</si>
  <si>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</si>
  <si>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</si>
  <si>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</si>
  <si>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</si>
  <si>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</si>
  <si>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</si>
  <si>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</si>
  <si>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</si>
  <si>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</si>
  <si>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</si>
  <si>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</si>
  <si>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</si>
  <si>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</si>
  <si>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</si>
  <si>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</si>
  <si>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</si>
  <si>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</si>
  <si>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</si>
  <si>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</si>
  <si>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</si>
  <si>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</si>
  <si>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</si>
  <si>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</si>
  <si>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</si>
  <si>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</si>
  <si>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</si>
  <si>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</si>
  <si>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</si>
  <si>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</si>
  <si>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</si>
  <si>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</si>
  <si>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</si>
  <si>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</si>
  <si>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</si>
  <si>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</si>
  <si>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</si>
  <si>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</si>
  <si>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</si>
  <si>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</si>
  <si>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</si>
  <si>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</si>
  <si>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</si>
  <si>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</si>
  <si>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</si>
  <si>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</si>
  <si>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</si>
  <si>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</si>
  <si>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</si>
  <si>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</si>
  <si>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</si>
  <si>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</si>
  <si>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</si>
  <si>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</si>
  <si>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</si>
  <si>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</si>
  <si>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</si>
  <si>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</si>
  <si>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</si>
  <si>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</si>
  <si>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</si>
  <si>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</si>
  <si>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</si>
  <si>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</si>
  <si>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</si>
  <si>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</si>
  <si>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</si>
  <si>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</si>
  <si>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</si>
  <si>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</si>
  <si>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</si>
  <si>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</si>
  <si>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</si>
  <si>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</si>
  <si>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</si>
  <si>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</si>
  <si>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</si>
  <si>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</si>
  <si>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</si>
  <si>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</si>
  <si>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</si>
  <si>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</si>
  <si>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</si>
  <si>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</si>
  <si>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</si>
  <si>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</si>
  <si>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</si>
  <si>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</si>
  <si>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</si>
  <si>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</si>
  <si>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</si>
  <si>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</si>
  <si>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</si>
  <si>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</si>
  <si>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</si>
  <si>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</si>
  <si>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</si>
  <si>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</si>
  <si>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</si>
  <si>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</si>
  <si>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</si>
  <si>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</si>
  <si>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</si>
  <si>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</si>
  <si>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</si>
  <si>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</si>
  <si>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</si>
  <si>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</si>
  <si>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</si>
  <si>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</si>
  <si>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</si>
  <si>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</si>
  <si>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</si>
  <si>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</si>
  <si>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</si>
  <si>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</si>
  <si>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</si>
  <si>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</si>
  <si>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</si>
  <si>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</si>
  <si>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</si>
  <si>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</si>
  <si>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</si>
  <si>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</si>
  <si>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</si>
  <si>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</si>
  <si>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</si>
  <si>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</si>
  <si>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</si>
  <si>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</si>
  <si>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</si>
  <si>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</si>
  <si>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</si>
  <si>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</si>
  <si>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</si>
  <si>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</si>
  <si>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</si>
  <si>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</si>
  <si>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</si>
  <si>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</si>
  <si>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</si>
  <si>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</si>
  <si>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</si>
  <si>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</si>
  <si>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</si>
  <si>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</si>
  <si>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</si>
  <si>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</si>
  <si>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</si>
  <si>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</si>
  <si>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</si>
  <si>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</si>
  <si>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</si>
  <si>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</si>
  <si>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</si>
  <si>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</si>
  <si>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</si>
  <si>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</si>
  <si>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</si>
  <si>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</si>
  <si>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</si>
  <si>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</si>
  <si>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</si>
  <si>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</si>
  <si>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</si>
  <si>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</si>
  <si>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</si>
  <si>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</si>
  <si>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</si>
  <si>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</si>
  <si>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</si>
  <si>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</si>
  <si>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</si>
  <si>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</si>
  <si>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</si>
  <si>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</si>
  <si>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</si>
  <si>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</si>
  <si>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</si>
  <si>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</si>
  <si>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</si>
  <si>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</si>
  <si>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</si>
  <si>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</si>
  <si>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</si>
  <si>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</si>
  <si>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</si>
  <si>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</si>
  <si>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</si>
  <si>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</si>
  <si>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</si>
  <si>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</si>
  <si>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</si>
  <si>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</si>
  <si>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</si>
  <si>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</si>
  <si>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</si>
  <si>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</si>
  <si>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</si>
  <si>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</si>
  <si>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</si>
  <si>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</si>
  <si>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</si>
  <si>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</si>
  <si>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</si>
  <si>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</si>
  <si>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</si>
  <si>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</si>
  <si>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</si>
  <si>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</si>
  <si>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</si>
  <si>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</si>
  <si>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</si>
  <si>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</si>
  <si>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</si>
  <si>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</si>
  <si>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</si>
  <si>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</si>
  <si>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</si>
  <si>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</si>
  <si>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</si>
  <si>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</si>
  <si>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</si>
  <si>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</si>
  <si>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</si>
  <si>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</si>
  <si>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</si>
  <si>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</si>
  <si>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</si>
  <si>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</si>
  <si>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</si>
  <si>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</si>
  <si>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</si>
  <si>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</si>
  <si>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</si>
  <si>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</si>
  <si>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</si>
  <si>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</si>
  <si>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</si>
  <si>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</si>
  <si>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</si>
  <si>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</si>
  <si>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</si>
  <si>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</si>
  <si>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</si>
  <si>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</si>
  <si>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</si>
  <si>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</si>
  <si>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</si>
  <si>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</si>
  <si>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</si>
  <si>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</si>
  <si>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</si>
  <si>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</si>
  <si>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</si>
  <si>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</si>
  <si>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</si>
  <si>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</si>
  <si>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</si>
  <si>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</si>
  <si>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</si>
  <si>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</si>
  <si>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</si>
  <si>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</si>
  <si>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</si>
  <si>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</si>
  <si>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</si>
  <si>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</si>
  <si>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</si>
  <si>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</si>
  <si>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</si>
  <si>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</si>
  <si>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</si>
  <si>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</si>
  <si>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</si>
  <si>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</si>
  <si>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</si>
  <si>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</si>
  <si>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</si>
  <si>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</si>
  <si>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</si>
  <si>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</si>
  <si>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</si>
  <si>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</si>
  <si>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</si>
  <si>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</si>
  <si>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</si>
  <si>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</si>
  <si>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</si>
  <si>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</si>
  <si>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</si>
  <si>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</si>
  <si>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</si>
  <si>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</si>
  <si>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</si>
  <si>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</si>
  <si>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</si>
  <si>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</si>
  <si>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</si>
  <si>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</si>
  <si>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</si>
  <si>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</si>
  <si>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</si>
  <si>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</si>
  <si>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</si>
  <si>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</si>
  <si>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</si>
  <si>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</si>
  <si>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</si>
  <si>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</si>
  <si>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</si>
  <si>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</si>
  <si>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</si>
  <si>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</si>
  <si>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</si>
  <si>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</si>
  <si>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</si>
  <si>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</si>
  <si>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</si>
  <si>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</si>
  <si>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</si>
  <si>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</si>
  <si>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</si>
  <si>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</si>
  <si>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</si>
  <si>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</si>
  <si>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</si>
  <si>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</si>
  <si>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</si>
  <si>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</si>
  <si>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</si>
  <si>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</si>
  <si>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</si>
  <si>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</si>
  <si>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</si>
  <si>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</si>
  <si>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</si>
  <si>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</si>
  <si>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</si>
  <si>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</si>
  <si>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</si>
  <si>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</si>
  <si>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</si>
  <si>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</si>
  <si>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</si>
  <si>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</si>
  <si>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</si>
  <si>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</si>
  <si>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</si>
  <si>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</si>
  <si>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</si>
  <si>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</si>
  <si>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</si>
  <si>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</si>
  <si>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</si>
  <si>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</si>
  <si>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</si>
  <si>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</si>
  <si>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</si>
  <si>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</si>
  <si>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</si>
  <si>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</si>
  <si>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</si>
  <si>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</si>
  <si>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</si>
  <si>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</si>
  <si>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</si>
  <si>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</si>
  <si>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</si>
  <si>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</si>
  <si>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</si>
  <si>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</si>
  <si>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</si>
  <si>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</si>
  <si>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</si>
  <si>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</si>
  <si>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</si>
  <si>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</si>
  <si>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</si>
  <si>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</si>
  <si>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</si>
  <si>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</si>
  <si>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</si>
  <si>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</si>
  <si>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</si>
  <si>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</si>
  <si>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</si>
  <si>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</si>
  <si>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</si>
  <si>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</si>
  <si>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</si>
  <si>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</si>
  <si>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</si>
  <si>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</si>
  <si>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</si>
  <si>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</si>
  <si>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</si>
  <si>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</si>
  <si>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</si>
  <si>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</si>
  <si>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</si>
  <si>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</si>
  <si>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</si>
  <si>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</si>
  <si>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</si>
  <si>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</si>
  <si>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</si>
  <si>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</si>
  <si>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</si>
  <si>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</si>
  <si>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</si>
  <si>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</si>
  <si>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</si>
  <si>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</si>
  <si>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</si>
  <si>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</si>
  <si>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</si>
  <si>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</si>
  <si>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</si>
  <si>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</si>
  <si>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</si>
  <si>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</si>
  <si>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</si>
  <si>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</si>
  <si>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</si>
  <si>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</si>
  <si>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</si>
  <si>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</si>
  <si>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</si>
  <si>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</si>
  <si>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</si>
  <si>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</si>
  <si>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</si>
  <si>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</si>
  <si>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</si>
  <si>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</si>
  <si>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</si>
  <si>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</si>
  <si>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</si>
  <si>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</si>
  <si>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</si>
  <si>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</si>
  <si>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</si>
  <si>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</si>
  <si>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</si>
  <si>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</si>
  <si>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</si>
  <si>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</si>
  <si>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</si>
  <si>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</si>
  <si>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</si>
  <si>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</si>
  <si>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</si>
  <si>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</si>
  <si>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</si>
  <si>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</si>
  <si>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</si>
  <si>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</si>
  <si>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</si>
  <si>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</si>
  <si>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</si>
  <si>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</si>
  <si>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</si>
  <si>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</si>
  <si>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</si>
  <si>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</si>
  <si>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</si>
  <si>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</si>
  <si>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</si>
  <si>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</si>
  <si>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</si>
  <si>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</si>
  <si>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</si>
  <si>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</si>
  <si>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</si>
  <si>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</si>
  <si>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</si>
  <si>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</si>
  <si>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</si>
  <si>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</si>
  <si>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</si>
  <si>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</si>
  <si>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</si>
  <si>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</si>
  <si>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</si>
  <si>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</si>
  <si>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</si>
  <si>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</si>
  <si>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</si>
  <si>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</si>
  <si>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</si>
  <si>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</si>
  <si>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</si>
  <si>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</si>
  <si>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</si>
  <si>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</si>
  <si>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</si>
  <si>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</si>
  <si>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</si>
  <si>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</si>
  <si>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</si>
  <si>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</si>
  <si>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</si>
  <si>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</si>
  <si>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</si>
  <si>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</si>
  <si>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</si>
  <si>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</si>
  <si>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</si>
  <si>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</si>
  <si>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</si>
  <si>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</si>
  <si>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</si>
  <si>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</si>
  <si>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</si>
  <si>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</si>
  <si>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</si>
  <si>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</si>
  <si>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</si>
  <si>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</si>
  <si>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</si>
  <si>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</si>
  <si>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</si>
  <si>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</si>
  <si>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</si>
  <si>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</si>
  <si>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</si>
  <si>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</si>
  <si>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</si>
  <si>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</si>
  <si>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</si>
  <si>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</si>
  <si>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</si>
  <si>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</si>
  <si>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</si>
  <si>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</si>
  <si>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</si>
  <si>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</si>
  <si>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</si>
  <si>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</si>
  <si>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</si>
  <si>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</si>
  <si>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</si>
  <si>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</si>
  <si>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</si>
  <si>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</si>
  <si>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</si>
  <si>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</si>
  <si>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</si>
  <si>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</si>
  <si>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</si>
  <si>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</si>
  <si>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</si>
  <si>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</si>
  <si>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</si>
  <si>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</si>
  <si>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</si>
  <si>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</si>
  <si>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</si>
  <si>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</si>
  <si>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</si>
  <si>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</si>
  <si>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</si>
  <si>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</si>
  <si>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</si>
  <si>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</si>
  <si>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</si>
  <si>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</si>
  <si>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</si>
  <si>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</si>
  <si>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</si>
  <si>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</si>
  <si>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</si>
  <si>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</si>
  <si>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</si>
  <si>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</si>
  <si>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</si>
  <si>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</si>
  <si>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</si>
  <si>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</si>
  <si>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</si>
  <si>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</si>
  <si>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</si>
  <si>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</si>
  <si>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</si>
  <si>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</si>
  <si>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</si>
  <si>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</si>
  <si>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</si>
  <si>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</si>
  <si>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</si>
  <si>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</si>
  <si>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</si>
  <si>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</si>
  <si>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</si>
  <si>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</si>
  <si>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</si>
  <si>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</si>
  <si>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</si>
  <si>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</si>
  <si>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</si>
  <si>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</si>
  <si>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</si>
  <si>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</si>
  <si>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</si>
  <si>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</si>
  <si>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</si>
  <si>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</si>
  <si>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</si>
  <si>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</si>
  <si>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</si>
  <si>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</si>
  <si>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</si>
  <si>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</si>
  <si>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</si>
  <si>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</si>
  <si>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</si>
  <si>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</si>
  <si>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</si>
  <si>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</si>
  <si>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</si>
  <si>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</si>
  <si>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</si>
  <si>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</si>
  <si>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</si>
  <si>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</si>
  <si>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</si>
  <si>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</si>
  <si>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</si>
  <si>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</si>
  <si>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</si>
  <si>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</si>
  <si>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</si>
  <si>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</si>
  <si>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</si>
  <si>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</si>
  <si>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</si>
  <si>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</si>
  <si>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</si>
  <si>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</si>
  <si>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</si>
  <si>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</si>
  <si>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</si>
  <si>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</si>
  <si>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</si>
  <si>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</si>
  <si>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</si>
  <si>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</si>
  <si>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</si>
  <si>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</si>
  <si>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</si>
  <si>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</si>
  <si>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</si>
  <si>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</si>
  <si>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</si>
  <si>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</si>
  <si>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</si>
  <si>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</si>
  <si>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</si>
  <si>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</si>
  <si>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</si>
  <si>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</si>
  <si>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</si>
  <si>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</si>
  <si>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</si>
  <si>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</si>
  <si>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</si>
  <si>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</si>
  <si>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</si>
  <si>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</si>
  <si>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</si>
  <si>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</si>
  <si>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</si>
  <si>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</si>
  <si>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</si>
  <si>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</si>
  <si>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</si>
  <si>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</si>
  <si>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</si>
  <si>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</si>
  <si>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</si>
  <si>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</si>
  <si>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</si>
  <si>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</si>
  <si>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</si>
  <si>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</si>
  <si>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</si>
  <si>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</si>
  <si>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</si>
  <si>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</si>
  <si>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</si>
  <si>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</si>
  <si>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</si>
  <si>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</si>
  <si>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</si>
  <si>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</si>
  <si>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</si>
  <si>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</si>
  <si>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</si>
  <si>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</si>
  <si>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</si>
  <si>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</si>
  <si>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</si>
  <si>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</si>
  <si>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</si>
  <si>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</si>
  <si>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</si>
  <si>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</si>
  <si>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</si>
  <si>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</si>
  <si>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</si>
  <si>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</si>
  <si>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</si>
  <si>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</si>
  <si>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</si>
  <si>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</si>
  <si>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</si>
  <si>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</si>
  <si>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</si>
  <si>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</si>
  <si>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</si>
  <si>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</si>
  <si>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</si>
  <si>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</si>
  <si>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</si>
  <si>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</si>
  <si>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</si>
  <si>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</si>
  <si>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</si>
  <si>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</si>
  <si>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</si>
  <si>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</si>
  <si>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</si>
  <si>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</si>
  <si>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</si>
  <si>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</si>
  <si>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</si>
  <si>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</si>
  <si>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</si>
  <si>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</si>
  <si>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</si>
  <si>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</si>
  <si>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</si>
  <si>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</si>
  <si>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</si>
  <si>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</si>
  <si>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</si>
  <si>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</si>
  <si>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</si>
  <si>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</si>
  <si>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</si>
  <si>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</si>
  <si>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</si>
  <si>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</si>
  <si>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</si>
  <si>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</si>
  <si>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</si>
  <si>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</si>
  <si>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</si>
  <si>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</si>
  <si>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</si>
  <si>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</si>
  <si>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</si>
  <si>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</si>
  <si>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</si>
  <si>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</si>
  <si>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</si>
  <si>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</si>
  <si>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</si>
  <si>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</si>
  <si>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</si>
  <si>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</si>
  <si>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</si>
  <si>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</si>
  <si>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</si>
  <si>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</si>
  <si>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</si>
  <si>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</si>
  <si>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</si>
  <si>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</si>
  <si>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</si>
  <si>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</si>
  <si>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</si>
  <si>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</si>
  <si>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</si>
  <si>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</si>
  <si>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</si>
  <si>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</si>
  <si>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</si>
  <si>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</si>
  <si>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</si>
  <si>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</si>
  <si>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</si>
  <si>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</si>
  <si>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</si>
  <si>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</si>
  <si>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</si>
  <si>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</si>
  <si>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</si>
  <si>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</si>
  <si>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</si>
  <si>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</si>
  <si>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</si>
  <si>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</si>
  <si>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</si>
  <si>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</si>
  <si>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</si>
  <si>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</si>
  <si>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</si>
  <si>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</si>
  <si>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</si>
  <si>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</si>
  <si>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</si>
  <si>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</si>
  <si>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</si>
  <si>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</si>
  <si>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</si>
  <si>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</si>
  <si>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</si>
  <si>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</si>
  <si>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</si>
  <si>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</si>
  <si>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</si>
  <si>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</si>
  <si>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</si>
  <si>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</si>
  <si>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</si>
  <si>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</si>
  <si>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</si>
  <si>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</si>
  <si>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</si>
  <si>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</si>
  <si>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</si>
  <si>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</si>
  <si>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</si>
  <si>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</si>
  <si>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</si>
  <si>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</si>
  <si>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</si>
  <si>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</si>
  <si>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</si>
  <si>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</si>
  <si>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</si>
  <si>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</si>
  <si>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</si>
  <si>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</si>
  <si>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</si>
  <si>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</si>
  <si>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</si>
  <si>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</si>
  <si>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</si>
  <si>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</si>
  <si>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</si>
  <si>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</si>
  <si>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</si>
  <si>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</si>
  <si>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</si>
  <si>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</si>
  <si>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</si>
  <si>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</si>
  <si>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</si>
  <si>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</si>
  <si>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</si>
  <si>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</si>
  <si>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</si>
  <si>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</si>
  <si>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</si>
  <si>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</si>
  <si>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</si>
  <si>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</si>
  <si>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</si>
  <si>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</si>
  <si>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</si>
  <si>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</si>
  <si>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</si>
  <si>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</si>
  <si>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</si>
  <si>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</si>
  <si>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</si>
  <si>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</si>
  <si>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</si>
  <si>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</si>
  <si>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</si>
  <si>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</si>
  <si>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</si>
  <si>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</si>
  <si>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</si>
  <si>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</si>
  <si>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</si>
  <si>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</si>
  <si>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</si>
  <si>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</si>
  <si>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</si>
  <si>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</si>
  <si>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</si>
  <si>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</si>
  <si>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</si>
  <si>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</si>
  <si>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</si>
  <si>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</si>
  <si>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</si>
  <si>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</si>
  <si>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</si>
  <si>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</si>
  <si>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</si>
  <si>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</si>
  <si>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</si>
  <si>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</si>
  <si>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</si>
  <si>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</si>
  <si>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</si>
  <si>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</si>
  <si>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</si>
  <si>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</si>
  <si>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</si>
  <si>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</si>
  <si>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</si>
  <si>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</si>
  <si>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</si>
  <si>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</si>
  <si>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</si>
  <si>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</si>
  <si>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</si>
  <si>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</si>
  <si>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</si>
  <si>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</si>
  <si>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</si>
  <si>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</si>
  <si>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</si>
  <si>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</si>
  <si>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</si>
  <si>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</si>
  <si>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</si>
  <si>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</si>
  <si>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</si>
  <si>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</si>
  <si>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</si>
  <si>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</si>
  <si>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</si>
  <si>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</si>
  <si>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</si>
  <si>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</si>
  <si>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</si>
  <si>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</si>
  <si>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</si>
  <si>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</si>
  <si>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</si>
  <si>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</si>
  <si>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</si>
  <si>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</si>
  <si>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</si>
  <si>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</si>
  <si>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</si>
  <si>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</si>
  <si>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</si>
  <si>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</si>
  <si>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</si>
  <si>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</si>
  <si>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</si>
  <si>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</si>
  <si>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</si>
  <si>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</si>
  <si>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</si>
  <si>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</si>
  <si>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</si>
  <si>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</si>
  <si>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</si>
  <si>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</si>
  <si>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</si>
  <si>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</si>
  <si>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</si>
  <si>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</si>
  <si>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</si>
  <si>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</si>
  <si>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</si>
  <si>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</si>
  <si>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</si>
  <si>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</si>
  <si>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</si>
  <si>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</si>
  <si>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</si>
  <si>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</si>
  <si>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</si>
  <si>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</si>
  <si>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</si>
  <si>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</si>
  <si>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</si>
  <si>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</si>
  <si>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</si>
  <si>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</si>
  <si>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</si>
  <si>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</si>
  <si>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</si>
  <si>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</si>
  <si>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</si>
  <si>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</si>
  <si>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</si>
  <si>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</si>
  <si>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</si>
  <si>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</si>
  <si>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</si>
  <si>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</si>
  <si>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</si>
  <si>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</si>
  <si>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</si>
  <si>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</si>
  <si>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</si>
  <si>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</si>
  <si>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</si>
  <si>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</si>
  <si>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</si>
  <si>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</si>
  <si>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</si>
  <si>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</si>
  <si>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</si>
  <si>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</si>
  <si>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</si>
  <si>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</si>
  <si>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</si>
  <si>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</si>
  <si>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</si>
  <si>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</si>
  <si>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</si>
  <si>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</si>
  <si>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</si>
  <si>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</si>
  <si>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</si>
  <si>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</si>
  <si>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</si>
  <si>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</si>
  <si>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</si>
  <si>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</si>
  <si>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</si>
  <si>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</si>
  <si>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</si>
  <si>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</si>
  <si>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</si>
  <si>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</si>
  <si>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</si>
  <si>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</si>
  <si>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</si>
  <si>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</si>
  <si>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</si>
  <si>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</si>
  <si>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</si>
  <si>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</si>
  <si>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</si>
  <si>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</si>
  <si>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</si>
  <si>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</si>
  <si>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</si>
  <si>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</si>
  <si>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</si>
  <si>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</si>
  <si>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</si>
  <si>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</si>
  <si>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</si>
  <si>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</si>
  <si>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</si>
  <si>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</si>
  <si>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</si>
  <si>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</si>
  <si>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</si>
  <si>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</si>
  <si>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</si>
  <si>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</si>
  <si>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</si>
  <si>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</si>
  <si>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</si>
  <si>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</si>
  <si>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</si>
  <si>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</si>
  <si>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</si>
  <si>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</si>
  <si>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</si>
  <si>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</si>
  <si>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</si>
  <si>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</si>
  <si>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</si>
  <si>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</si>
  <si>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</si>
  <si>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</si>
  <si>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</si>
  <si>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</si>
  <si>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</si>
  <si>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</si>
  <si>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</si>
  <si>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</si>
  <si>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</si>
  <si>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</si>
  <si>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</si>
  <si>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</si>
  <si>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</si>
  <si>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</si>
  <si>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</si>
  <si>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</si>
  <si>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</si>
  <si>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</si>
  <si>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</si>
  <si>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</si>
  <si>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</si>
  <si>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</si>
  <si>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</si>
  <si>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</si>
  <si>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</si>
  <si>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</si>
  <si>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</si>
  <si>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</si>
  <si>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</si>
  <si>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</si>
  <si>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</si>
  <si>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</si>
  <si>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</si>
  <si>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</si>
  <si>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</si>
  <si>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</si>
  <si>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</si>
  <si>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</si>
  <si>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</si>
  <si>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</si>
  <si>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</si>
  <si>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</si>
  <si>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</si>
  <si>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</si>
  <si>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</si>
  <si>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</si>
  <si>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</si>
  <si>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</si>
  <si>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</si>
  <si>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</si>
  <si>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</si>
  <si>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</si>
  <si>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</si>
  <si>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</si>
  <si>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</si>
  <si>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</si>
  <si>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</si>
  <si>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</si>
  <si>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</si>
  <si>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</si>
  <si>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</si>
  <si>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</si>
  <si>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</si>
  <si>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</si>
  <si>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</si>
  <si>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</si>
  <si>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</si>
  <si>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</si>
  <si>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</si>
  <si>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</si>
  <si>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</si>
  <si>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</si>
  <si>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</si>
  <si>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</si>
  <si>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</si>
  <si>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</si>
  <si>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</si>
  <si>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</si>
  <si>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</si>
  <si>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</si>
  <si>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</si>
  <si>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</si>
  <si>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</si>
  <si>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</si>
  <si>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</si>
  <si>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</si>
  <si>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</si>
  <si>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</si>
  <si>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</si>
  <si>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</si>
  <si>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</si>
  <si>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</si>
  <si>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</si>
  <si>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</si>
  <si>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</si>
  <si>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</si>
  <si>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</si>
  <si>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</si>
  <si>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</si>
  <si>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</si>
  <si>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</si>
  <si>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</si>
  <si>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</si>
  <si>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</si>
  <si>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</si>
  <si>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</si>
  <si>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</si>
  <si>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</si>
  <si>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</si>
  <si>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</si>
  <si>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</si>
  <si>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</si>
  <si>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</si>
  <si>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</si>
  <si>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</si>
  <si>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</si>
  <si>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</si>
  <si>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</si>
  <si>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</si>
  <si>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</si>
  <si>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</si>
  <si>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</si>
  <si>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</si>
  <si>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</si>
  <si>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</si>
  <si>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</si>
  <si>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</si>
  <si>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</si>
  <si>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</si>
  <si>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</si>
  <si>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</si>
  <si>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</si>
  <si>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</si>
  <si>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</si>
  <si>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</si>
  <si>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</si>
  <si>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</si>
  <si>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</si>
  <si>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</si>
  <si>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</si>
  <si>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</si>
  <si>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</si>
  <si>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</si>
  <si>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</si>
  <si>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</si>
  <si>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</si>
  <si>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</si>
  <si>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</si>
  <si>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</si>
  <si>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</si>
  <si>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</si>
  <si>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</si>
  <si>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</si>
  <si>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</si>
  <si>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</si>
  <si>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</si>
  <si>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</si>
  <si>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</si>
  <si>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</si>
  <si>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</si>
  <si>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</si>
  <si>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</si>
  <si>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</si>
  <si>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</si>
  <si>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</si>
  <si>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</si>
  <si>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</si>
  <si>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</si>
  <si>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</si>
  <si>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</si>
  <si>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</si>
  <si>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</si>
  <si>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</si>
  <si>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</si>
  <si>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</si>
  <si>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</si>
  <si>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</si>
  <si>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</si>
  <si>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</si>
  <si>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</si>
  <si>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</si>
  <si>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</si>
  <si>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</si>
  <si>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</si>
  <si>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</si>
  <si>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</si>
  <si>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</si>
  <si>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</si>
  <si>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</si>
  <si>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</si>
  <si>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</si>
  <si>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</si>
  <si>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</si>
  <si>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</si>
  <si>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</si>
  <si>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</si>
  <si>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</si>
  <si>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</si>
  <si>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</si>
  <si>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</si>
  <si>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</si>
  <si>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</si>
  <si>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</si>
  <si>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</si>
  <si>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</si>
  <si>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</si>
  <si>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</si>
  <si>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</si>
  <si>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</si>
  <si>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</si>
  <si>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</si>
  <si>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</si>
  <si>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</si>
  <si>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</si>
  <si>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</si>
  <si>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</si>
  <si>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</si>
  <si>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</si>
  <si>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</si>
  <si>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</si>
  <si>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</si>
  <si>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</si>
  <si>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</si>
  <si>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</si>
  <si>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</si>
  <si>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</si>
  <si>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</si>
  <si>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</si>
  <si>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</si>
  <si>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</si>
  <si>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</si>
  <si>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</si>
  <si>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</si>
  <si>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</si>
  <si>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</si>
  <si>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</si>
  <si>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</si>
  <si>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</si>
  <si>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</si>
  <si>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</si>
  <si>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</si>
  <si>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</si>
  <si>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</si>
  <si>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</si>
  <si>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</si>
  <si>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</si>
  <si>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</si>
  <si>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</si>
  <si>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</si>
  <si>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</si>
  <si>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</si>
  <si>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</si>
  <si>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</si>
  <si>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</si>
  <si>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</si>
  <si>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</si>
  <si>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</si>
  <si>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</si>
  <si>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</si>
  <si>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</si>
  <si>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</si>
  <si>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</si>
  <si>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</si>
  <si>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</si>
  <si>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</si>
  <si>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</si>
  <si>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</si>
  <si>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</si>
  <si>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</si>
  <si>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</si>
  <si>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</si>
  <si>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</si>
  <si>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</si>
  <si>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</si>
  <si>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</si>
  <si>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</si>
  <si>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</si>
  <si>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</si>
  <si>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</si>
  <si>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</si>
  <si>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</si>
  <si>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</si>
  <si>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</si>
  <si>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</si>
  <si>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</si>
  <si>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</si>
  <si>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</si>
  <si>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</si>
  <si>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</si>
  <si>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</si>
  <si>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</si>
  <si>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</si>
  <si>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</si>
  <si>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</si>
  <si>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</si>
  <si>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</si>
  <si>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</si>
  <si>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</si>
  <si>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</si>
  <si>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</si>
  <si>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</si>
  <si>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</si>
  <si>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</si>
  <si>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</si>
  <si>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</si>
  <si>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</si>
  <si>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</si>
  <si>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</si>
  <si>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</si>
  <si>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</si>
  <si>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</si>
  <si>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</si>
  <si>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</si>
  <si>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</si>
  <si>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</si>
  <si>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</si>
  <si>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</si>
  <si>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</si>
  <si>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</si>
  <si>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</si>
  <si>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</si>
  <si>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</si>
  <si>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</si>
  <si>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</si>
  <si>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</si>
  <si>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</si>
  <si>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</si>
  <si>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</si>
  <si>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</si>
  <si>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</si>
  <si>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</si>
  <si>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</si>
  <si>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</si>
  <si>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</si>
  <si>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</si>
  <si>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</si>
  <si>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</si>
  <si>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</si>
  <si>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</si>
  <si>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</si>
  <si>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</si>
  <si>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</si>
  <si>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</si>
  <si>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</si>
  <si>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</si>
  <si>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</si>
  <si>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</si>
  <si>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</si>
  <si>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</si>
  <si>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</si>
  <si>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</si>
  <si>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</si>
  <si>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</si>
  <si>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</si>
  <si>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</si>
  <si>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</si>
  <si>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</si>
  <si>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</si>
  <si>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</si>
  <si>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</si>
  <si>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</si>
  <si>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</si>
  <si>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</si>
  <si>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</si>
  <si>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</si>
  <si>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</si>
  <si>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</si>
  <si>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</si>
  <si>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</si>
  <si>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</si>
  <si>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</si>
  <si>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</si>
  <si>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</si>
  <si>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</si>
  <si>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</si>
  <si>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</si>
  <si>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</si>
  <si>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</si>
  <si>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</si>
  <si>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</si>
  <si>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</si>
  <si>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</si>
  <si>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</si>
  <si>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</si>
  <si>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</si>
  <si>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</si>
  <si>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</si>
  <si>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</si>
  <si>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</si>
  <si>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</si>
  <si>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</si>
  <si>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</si>
  <si>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</si>
  <si>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</si>
  <si>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</si>
  <si>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</si>
  <si>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</si>
  <si>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</si>
  <si>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</si>
  <si>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</si>
  <si>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</si>
  <si>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</si>
  <si>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</si>
  <si>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</si>
  <si>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</si>
  <si>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</si>
  <si>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</si>
  <si>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</si>
  <si>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</si>
  <si>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</si>
  <si>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</si>
  <si>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</si>
  <si>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</si>
  <si>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</si>
  <si>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</si>
  <si>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</si>
  <si>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</si>
  <si>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</si>
  <si>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</si>
  <si>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</si>
  <si>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</si>
  <si>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</si>
  <si>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</si>
  <si>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</si>
  <si>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</si>
  <si>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</si>
  <si>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</si>
  <si>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</si>
  <si>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</si>
  <si>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</si>
  <si>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</si>
  <si>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</si>
  <si>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</si>
  <si>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</si>
  <si>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</si>
  <si>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</si>
  <si>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</si>
  <si>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</si>
  <si>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</si>
  <si>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</si>
  <si>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</si>
  <si>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</si>
  <si>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</si>
  <si>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</si>
  <si>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</si>
  <si>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</si>
  <si>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</si>
  <si>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</si>
  <si>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</si>
  <si>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</si>
  <si>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</si>
  <si>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</si>
  <si>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</si>
  <si>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</si>
  <si>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</si>
  <si>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</si>
  <si>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</si>
  <si>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</si>
  <si>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</si>
  <si>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</si>
  <si>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</si>
  <si>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</si>
  <si>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</si>
  <si>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</si>
  <si>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</si>
  <si>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</si>
  <si>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</si>
  <si>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</si>
  <si>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</si>
  <si>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</si>
  <si>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</si>
  <si>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</si>
  <si>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</si>
  <si>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</si>
  <si>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</si>
  <si>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</si>
  <si>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</si>
  <si>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</si>
  <si>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</si>
  <si>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</si>
  <si>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</si>
  <si>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</si>
  <si>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</si>
  <si>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</si>
  <si>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</si>
  <si>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</si>
  <si>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</si>
  <si>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</si>
  <si>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</si>
  <si>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</si>
  <si>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</si>
  <si>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</si>
  <si>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</si>
  <si>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</si>
  <si>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</si>
  <si>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</si>
  <si>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</si>
  <si>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</si>
  <si>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</si>
  <si>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</si>
  <si>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</si>
  <si>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</si>
  <si>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</si>
  <si>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</si>
  <si>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</si>
  <si>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</si>
  <si>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</si>
  <si>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</si>
  <si>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</si>
  <si>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</si>
  <si>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</si>
  <si>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</si>
  <si>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</si>
  <si>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</si>
  <si>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</si>
  <si>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</si>
  <si>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</si>
  <si>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</si>
  <si>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</si>
  <si>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</si>
  <si>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</si>
  <si>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</si>
  <si>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</si>
  <si>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</si>
  <si>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</si>
  <si>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</si>
  <si>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</si>
  <si>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</si>
  <si>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</si>
  <si>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</si>
  <si>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</si>
  <si>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</si>
  <si>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</si>
  <si>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</si>
  <si>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</si>
  <si>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</si>
  <si>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</si>
  <si>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</si>
  <si>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</si>
  <si>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</si>
  <si>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</si>
  <si>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</si>
  <si>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</si>
  <si>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</si>
  <si>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</si>
  <si>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</si>
  <si>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</si>
  <si>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</si>
  <si>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</si>
  <si>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</si>
  <si>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</si>
  <si>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</si>
  <si>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</si>
  <si>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</si>
  <si>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</si>
  <si>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</si>
  <si>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</si>
  <si>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</si>
  <si>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</si>
  <si>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</si>
  <si>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</si>
  <si>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</si>
  <si>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</si>
  <si>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</si>
  <si>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</si>
  <si>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</si>
  <si>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</si>
  <si>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</si>
  <si>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</si>
  <si>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</si>
  <si>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</si>
  <si>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</si>
  <si>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</si>
  <si>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</si>
  <si>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</si>
  <si>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</si>
  <si>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</si>
  <si>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</si>
  <si>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</si>
  <si>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</si>
  <si>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</si>
  <si>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</si>
  <si>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</si>
  <si>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</si>
  <si>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</si>
  <si>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</si>
  <si>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</si>
  <si>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</si>
  <si>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</si>
  <si>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</si>
  <si>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</si>
  <si>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</si>
  <si>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</si>
  <si>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</si>
  <si>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</si>
  <si>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</si>
  <si>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</si>
  <si>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</si>
  <si>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</si>
  <si>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</si>
  <si>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</si>
  <si>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</si>
  <si>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</si>
  <si>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</si>
  <si>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</si>
  <si>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</si>
  <si>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</si>
  <si>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</si>
  <si>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</si>
  <si>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</si>
  <si>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</si>
  <si>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</si>
  <si>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</si>
  <si>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</si>
  <si>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</si>
  <si>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</si>
  <si>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</si>
  <si>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</si>
  <si>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</si>
  <si>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</si>
  <si>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</si>
  <si>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</si>
  <si>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</si>
  <si>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</si>
  <si>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</si>
  <si>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</si>
  <si>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</si>
  <si>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</si>
  <si>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</si>
  <si>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</si>
  <si>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</si>
  <si>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</si>
  <si>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</si>
  <si>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</si>
  <si>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</si>
  <si>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</si>
  <si>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</si>
  <si>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</si>
  <si>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</si>
  <si>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</si>
  <si>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</si>
  <si>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</si>
  <si>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</si>
  <si>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</si>
  <si>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</si>
  <si>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</si>
  <si>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</si>
  <si>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</si>
  <si>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</si>
  <si>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</si>
  <si>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</si>
  <si>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</si>
  <si>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</si>
  <si>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</si>
  <si>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</si>
  <si>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</si>
  <si>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</si>
  <si>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</si>
  <si>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</si>
  <si>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</si>
  <si>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</si>
  <si>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</si>
  <si>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</si>
  <si>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</si>
  <si>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</si>
  <si>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</si>
  <si>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</si>
  <si>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</si>
  <si>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</si>
  <si>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</si>
  <si>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</si>
  <si>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</si>
  <si>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</si>
  <si>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</si>
  <si>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</si>
  <si>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</si>
  <si>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</si>
  <si>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</si>
  <si>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</si>
  <si>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</si>
  <si>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</si>
  <si>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</si>
  <si>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</si>
  <si>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</si>
  <si>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</si>
  <si>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</si>
  <si>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</si>
  <si>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</si>
  <si>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</si>
  <si>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</si>
  <si>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</si>
  <si>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</si>
  <si>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</si>
  <si>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</si>
  <si>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</si>
  <si>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</si>
  <si>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</si>
  <si>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</si>
  <si>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</si>
  <si>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</si>
  <si>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</si>
  <si>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</si>
  <si>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</si>
  <si>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</si>
  <si>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</si>
  <si>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</si>
  <si>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</si>
  <si>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</si>
  <si>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</si>
  <si>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</si>
  <si>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</si>
  <si>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</si>
  <si>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</si>
  <si>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</si>
  <si>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</si>
  <si>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</si>
  <si>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</si>
  <si>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</si>
  <si>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</si>
  <si>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</si>
  <si>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</si>
  <si>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</si>
  <si>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</si>
  <si>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</si>
  <si>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</si>
  <si>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</si>
  <si>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</si>
  <si>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</si>
  <si>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</si>
  <si>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</si>
  <si>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</si>
  <si>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</si>
  <si>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</si>
  <si>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</si>
  <si>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</si>
  <si>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</si>
  <si>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</si>
  <si>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</si>
  <si>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</si>
  <si>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</si>
  <si>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</si>
  <si>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</si>
  <si>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</si>
  <si>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</si>
  <si>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</si>
  <si>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</si>
  <si>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</si>
  <si>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</si>
  <si>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</si>
  <si>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</si>
  <si>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</si>
  <si>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</si>
  <si>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</si>
  <si>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</si>
  <si>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</si>
  <si>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</si>
  <si>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</si>
  <si>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</si>
  <si>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</si>
  <si>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</si>
  <si>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</si>
  <si>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</si>
  <si>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</si>
  <si>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</si>
  <si>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</si>
  <si>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</si>
  <si>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</si>
  <si>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</si>
  <si>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</si>
  <si>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</si>
  <si>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</si>
  <si>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</si>
  <si>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</si>
  <si>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</si>
  <si>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</si>
  <si>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</si>
  <si>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</si>
  <si>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</si>
  <si>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</si>
  <si>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</si>
  <si>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</si>
  <si>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</si>
  <si>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</si>
  <si>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</si>
  <si>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</si>
  <si>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</si>
  <si>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</si>
  <si>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</si>
  <si>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</si>
  <si>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</si>
  <si>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</si>
  <si>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</si>
  <si>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</si>
  <si>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</si>
  <si>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</si>
  <si>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</si>
  <si>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</si>
  <si>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</si>
  <si>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</si>
  <si>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</si>
  <si>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</si>
  <si>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</si>
  <si>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</si>
  <si>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</si>
  <si>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</si>
  <si>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</si>
  <si>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</si>
  <si>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</si>
  <si>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</si>
  <si>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</si>
  <si>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</si>
  <si>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</si>
  <si>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</si>
  <si>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</si>
  <si>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</si>
  <si>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</si>
  <si>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</si>
  <si>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</si>
  <si>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</si>
  <si>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</si>
  <si>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</si>
  <si>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</si>
  <si>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</si>
  <si>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</si>
  <si>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</si>
  <si>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</si>
  <si>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</si>
  <si>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</si>
  <si>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</si>
  <si>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</si>
  <si>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</si>
  <si>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</si>
  <si>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</si>
  <si>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</si>
  <si>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</si>
  <si>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</si>
  <si>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</si>
  <si>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</si>
  <si>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</si>
  <si>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</si>
  <si>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</si>
  <si>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</si>
  <si>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</si>
  <si>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</si>
  <si>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</si>
  <si>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</si>
  <si>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</si>
  <si>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</si>
  <si>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</si>
  <si>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</si>
  <si>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</si>
  <si>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</si>
  <si>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</si>
  <si>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</si>
  <si>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</si>
  <si>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</si>
  <si>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</si>
  <si>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</si>
  <si>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</si>
  <si>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</si>
  <si>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</si>
  <si>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</si>
  <si>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</si>
  <si>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</si>
  <si>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</si>
  <si>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</si>
  <si>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</si>
  <si>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</si>
  <si>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</si>
  <si>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</si>
  <si>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</si>
  <si>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</si>
  <si>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</si>
  <si>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</si>
  <si>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</si>
  <si>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</si>
  <si>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</si>
  <si>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</si>
  <si>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</si>
  <si>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</si>
  <si>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</si>
  <si>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</si>
  <si>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</si>
  <si>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</si>
  <si>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</si>
  <si>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</si>
  <si>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</si>
  <si>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</si>
  <si>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</si>
  <si>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</si>
  <si>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</si>
  <si>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</si>
  <si>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</si>
  <si>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</si>
  <si>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</si>
  <si>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</si>
  <si>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</si>
  <si>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</si>
  <si>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</si>
  <si>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</si>
  <si>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</si>
  <si>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</si>
  <si>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</si>
  <si>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</si>
  <si>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</si>
  <si>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</si>
  <si>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</si>
  <si>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</si>
  <si>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</si>
  <si>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</si>
  <si>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</si>
  <si>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</si>
  <si>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</si>
  <si>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</si>
  <si>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</si>
  <si>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</si>
  <si>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</si>
  <si>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</si>
  <si>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</si>
  <si>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</si>
  <si>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</si>
  <si>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</si>
  <si>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</si>
  <si>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</si>
  <si>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</si>
  <si>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</si>
  <si>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</si>
  <si>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</si>
  <si>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</si>
  <si>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</si>
  <si>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</si>
  <si>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</si>
  <si>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</si>
  <si>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</si>
  <si>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</si>
  <si>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</si>
  <si>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</si>
  <si>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</si>
  <si>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</si>
  <si>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</si>
  <si>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</si>
  <si>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</si>
  <si>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</si>
  <si>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</si>
  <si>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</si>
  <si>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</si>
  <si>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</si>
  <si>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</si>
  <si>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</si>
  <si>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</si>
  <si>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</si>
  <si>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</si>
  <si>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</si>
  <si>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</si>
  <si>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</si>
  <si>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</si>
  <si>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</si>
  <si>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</si>
  <si>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</si>
  <si>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</si>
  <si>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</si>
  <si>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</si>
  <si>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</si>
  <si>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</si>
  <si>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</si>
  <si>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</si>
  <si>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</si>
  <si>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</si>
  <si>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</si>
  <si>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</si>
  <si>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</si>
  <si>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</si>
  <si>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</si>
  <si>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</si>
  <si>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</si>
  <si>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</si>
  <si>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</si>
  <si>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</si>
  <si>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</si>
  <si>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</si>
  <si>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</si>
  <si>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</si>
  <si>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</si>
  <si>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</si>
  <si>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</si>
  <si>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</si>
  <si>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</si>
  <si>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</si>
  <si>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</si>
  <si>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</si>
  <si>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</si>
  <si>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</si>
  <si>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</si>
  <si>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</si>
  <si>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</si>
  <si>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</si>
  <si>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</si>
  <si>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</si>
  <si>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</si>
  <si>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</si>
  <si>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</si>
  <si>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</si>
  <si>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</si>
  <si>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</si>
  <si>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</si>
  <si>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</si>
  <si>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</si>
  <si>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</si>
  <si>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</si>
  <si>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</si>
  <si>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</si>
  <si>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</si>
  <si>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</si>
  <si>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</si>
  <si>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</si>
  <si>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</si>
  <si>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</si>
  <si>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</si>
  <si>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</si>
  <si>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</si>
  <si>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</si>
  <si>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</si>
  <si>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</si>
  <si>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</si>
  <si>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</si>
  <si>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</si>
  <si>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</si>
  <si>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</si>
  <si>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</si>
  <si>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</si>
  <si>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</si>
  <si>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</si>
  <si>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</si>
  <si>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</si>
  <si>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</si>
  <si>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</si>
  <si>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</si>
  <si>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</si>
  <si>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</si>
  <si>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</si>
  <si>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</si>
  <si>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</si>
  <si>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</si>
  <si>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</si>
  <si>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</si>
  <si>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</si>
  <si>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</si>
  <si>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</si>
  <si>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</si>
  <si>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</si>
  <si>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</si>
  <si>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</si>
  <si>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</si>
  <si>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</si>
  <si>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</si>
  <si>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</si>
  <si>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</si>
  <si>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</si>
  <si>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</si>
  <si>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</si>
  <si>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</si>
  <si>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</si>
  <si>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</si>
  <si>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</si>
  <si>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</si>
  <si>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</si>
  <si>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</si>
  <si>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</si>
  <si>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</si>
  <si>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</si>
  <si>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</si>
  <si>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</si>
  <si>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</si>
  <si>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</si>
  <si>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</si>
  <si>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</si>
  <si>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</si>
  <si>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</si>
  <si>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</si>
  <si>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</si>
  <si>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</si>
  <si>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</si>
  <si>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</si>
  <si>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</si>
  <si>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</si>
  <si>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</si>
  <si>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</si>
  <si>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</si>
  <si>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</si>
  <si>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</si>
  <si>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</si>
  <si>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</si>
  <si>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</si>
  <si>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</si>
  <si>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</si>
  <si>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</si>
  <si>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</si>
  <si>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</si>
  <si>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</si>
  <si>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</si>
  <si>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</si>
  <si>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</si>
  <si>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</si>
  <si>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</si>
  <si>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</si>
  <si>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</si>
  <si>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</si>
  <si>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</si>
  <si>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</si>
  <si>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</si>
  <si>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</si>
  <si>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</si>
  <si>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</si>
  <si>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</si>
  <si>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</si>
  <si>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</si>
  <si>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</si>
  <si>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</si>
  <si>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</si>
  <si>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</si>
  <si>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</si>
  <si>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</si>
  <si>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</si>
  <si>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</si>
  <si>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</si>
  <si>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</si>
  <si>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</si>
  <si>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</si>
  <si>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</si>
  <si>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</si>
  <si>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</si>
  <si>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</si>
  <si>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</si>
  <si>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</si>
  <si>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</si>
  <si>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</si>
  <si>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</si>
  <si>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</si>
  <si>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</si>
  <si>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</si>
  <si>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</si>
  <si>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</si>
  <si>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</si>
  <si>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</si>
  <si>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</si>
  <si>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</si>
  <si>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</si>
  <si>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</si>
  <si>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</si>
  <si>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</si>
  <si>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</si>
  <si>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</si>
  <si>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</si>
  <si>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</si>
  <si>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</si>
  <si>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</si>
  <si>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</si>
  <si>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</si>
  <si>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</si>
  <si>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</si>
  <si>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</si>
  <si>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</si>
  <si>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</si>
  <si>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</si>
  <si>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</si>
  <si>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</si>
  <si>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</si>
  <si>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</si>
  <si>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</si>
  <si>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</si>
  <si>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</si>
  <si>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</si>
  <si>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</si>
  <si>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</si>
  <si>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</si>
  <si>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</si>
  <si>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</si>
  <si>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</si>
  <si>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</si>
  <si>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</si>
  <si>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</si>
  <si>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</si>
  <si>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</si>
  <si>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</si>
  <si>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</si>
  <si>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</si>
  <si>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</si>
  <si>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</si>
  <si>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</si>
  <si>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</si>
  <si>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</si>
  <si>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</si>
  <si>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</si>
  <si>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</si>
  <si>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</si>
  <si>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</si>
  <si>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</si>
  <si>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</si>
  <si>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</si>
  <si>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</si>
  <si>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</si>
  <si>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</si>
  <si>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</si>
  <si>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</si>
  <si>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</si>
  <si>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</si>
  <si>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</si>
  <si>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</si>
  <si>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</si>
  <si>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</si>
  <si>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</si>
  <si>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</si>
  <si>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</si>
  <si>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</si>
  <si>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</si>
  <si>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</si>
  <si>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</si>
  <si>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</si>
  <si>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</si>
  <si>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</si>
  <si>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</si>
  <si>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</si>
  <si>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</si>
  <si>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</si>
  <si>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</si>
  <si>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</si>
  <si>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</si>
  <si>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</si>
  <si>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</si>
  <si>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</si>
  <si>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</si>
  <si>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</si>
  <si>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</si>
  <si>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</si>
  <si>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</si>
  <si>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</si>
  <si>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</si>
  <si>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</si>
  <si>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</si>
  <si>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</si>
  <si>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</si>
  <si>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</si>
  <si>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</si>
  <si>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</si>
  <si>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</si>
  <si>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</si>
  <si>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</si>
  <si>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</si>
  <si>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</si>
  <si>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</si>
  <si>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</si>
  <si>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</si>
  <si>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</si>
  <si>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</si>
  <si>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</si>
  <si>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</si>
  <si>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</si>
  <si>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</si>
  <si>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</si>
  <si>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</si>
  <si>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</si>
  <si>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</si>
  <si>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</si>
  <si>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</si>
  <si>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</si>
  <si>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</si>
  <si>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</si>
  <si>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</si>
  <si>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</si>
  <si>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</si>
  <si>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</si>
  <si>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</si>
  <si>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</si>
  <si>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</si>
  <si>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</si>
  <si>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</si>
  <si>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</si>
  <si>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</si>
  <si>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</si>
  <si>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</si>
  <si>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</si>
  <si>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</si>
  <si>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</si>
  <si>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</si>
  <si>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</si>
  <si>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</si>
  <si>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</si>
  <si>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</si>
  <si>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</si>
  <si>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</si>
  <si>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</si>
  <si>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</si>
  <si>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</si>
  <si>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</si>
  <si>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</si>
  <si>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</si>
  <si>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</si>
  <si>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</si>
  <si>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</si>
  <si>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</si>
  <si>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</si>
  <si>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</si>
  <si>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</si>
  <si>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</si>
  <si>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</si>
  <si>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</si>
  <si>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</si>
  <si>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</si>
  <si>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</si>
  <si>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</si>
  <si>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</si>
  <si>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</si>
  <si>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</si>
  <si>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</si>
  <si>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</si>
  <si>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</si>
  <si>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</si>
  <si>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</si>
  <si>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</si>
  <si>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</si>
  <si>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</si>
  <si>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</si>
  <si>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</si>
  <si>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</si>
  <si>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</si>
  <si>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</si>
  <si>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</si>
  <si>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</si>
  <si>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</si>
  <si>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</si>
  <si>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</si>
  <si>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</si>
  <si>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</si>
  <si>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</si>
  <si>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</si>
  <si>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</si>
  <si>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</si>
  <si>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</si>
  <si>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</si>
  <si>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</si>
  <si>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</si>
  <si>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</si>
  <si>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</si>
  <si>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</si>
  <si>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</si>
  <si>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</si>
  <si>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</si>
  <si>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</si>
  <si>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</si>
  <si>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</si>
  <si>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</si>
  <si>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</si>
  <si>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</si>
  <si>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</si>
  <si>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</si>
  <si>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</si>
  <si>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</si>
  <si>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</si>
  <si>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</si>
  <si>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</si>
  <si>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</si>
  <si>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</si>
  <si>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</si>
  <si>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</si>
  <si>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</si>
  <si>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</si>
  <si>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</si>
  <si>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</si>
  <si>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</si>
  <si>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</si>
  <si>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</si>
  <si>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</si>
  <si>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</si>
  <si>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</si>
  <si>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</si>
  <si>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</si>
  <si>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</si>
  <si>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</si>
  <si>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</si>
  <si>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</si>
  <si>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</si>
  <si>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</si>
  <si>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</si>
  <si>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</si>
  <si>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</si>
  <si>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</si>
  <si>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</si>
  <si>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</si>
  <si>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</si>
  <si>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</si>
  <si>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</si>
  <si>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</si>
  <si>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</si>
  <si>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</si>
  <si>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</si>
  <si>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</si>
  <si>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</si>
  <si>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</si>
  <si>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</si>
  <si>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</si>
  <si>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</si>
  <si>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</si>
  <si>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</si>
  <si>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</si>
  <si>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</si>
  <si>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</si>
  <si>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</si>
  <si>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</si>
  <si>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</si>
  <si>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</si>
  <si>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</si>
  <si>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</si>
  <si>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</si>
  <si>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</si>
  <si>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</si>
  <si>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</si>
  <si>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</si>
  <si>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</si>
  <si>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</si>
  <si>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</si>
  <si>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</si>
  <si>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</si>
  <si>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</si>
  <si>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</si>
  <si>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</si>
  <si>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</si>
  <si>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</si>
  <si>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</si>
  <si>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</si>
  <si>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</si>
  <si>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</si>
  <si>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</si>
  <si>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</si>
  <si>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</si>
  <si>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</si>
  <si>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</si>
  <si>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</si>
  <si>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</si>
  <si>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</si>
  <si>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</si>
  <si>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</si>
  <si>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</si>
  <si>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</si>
  <si>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</si>
  <si>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</si>
  <si>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</si>
  <si>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</si>
  <si>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</si>
  <si>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</si>
  <si>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</si>
  <si>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</si>
  <si>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</si>
  <si>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</si>
  <si>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</si>
  <si>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</si>
  <si>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</si>
  <si>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</si>
  <si>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</si>
  <si>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</si>
  <si>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</si>
  <si>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</si>
  <si>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</si>
  <si>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</si>
  <si>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</si>
  <si>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</si>
  <si>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</si>
  <si>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</si>
  <si>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</si>
  <si>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</si>
  <si>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</si>
  <si>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</si>
  <si>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</si>
  <si>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</si>
  <si>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</si>
  <si>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</si>
  <si>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</si>
  <si>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</si>
  <si>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</si>
  <si>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</si>
  <si>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</si>
  <si>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</si>
  <si>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</si>
  <si>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</si>
  <si>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</si>
  <si>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</si>
  <si>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</si>
  <si>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</si>
  <si>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</si>
  <si>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</si>
  <si>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</si>
  <si>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</si>
  <si>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</si>
  <si>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</si>
  <si>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</si>
  <si>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</si>
  <si>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</si>
  <si>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</si>
  <si>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</si>
  <si>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</si>
  <si>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</si>
  <si>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</si>
  <si>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</si>
  <si>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</si>
  <si>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</si>
  <si>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</si>
  <si>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</si>
  <si>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</si>
  <si>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</si>
  <si>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</si>
  <si>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</si>
  <si>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</si>
  <si>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</si>
  <si>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</si>
  <si>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</si>
  <si>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</si>
  <si>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</si>
  <si>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</si>
  <si>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</si>
  <si>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</si>
  <si>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</si>
  <si>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</si>
  <si>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</si>
  <si>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</si>
  <si>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</si>
  <si>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</si>
  <si>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</si>
  <si>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</si>
  <si>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</si>
  <si>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</si>
  <si>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</si>
  <si>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</si>
  <si>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</si>
  <si>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</si>
  <si>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</si>
  <si>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</si>
  <si>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</si>
  <si>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</si>
  <si>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</si>
  <si>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</si>
  <si>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</si>
  <si>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</si>
  <si>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</si>
  <si>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</si>
  <si>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</si>
  <si>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</si>
  <si>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</si>
  <si>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</si>
  <si>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</si>
  <si>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</si>
  <si>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</si>
  <si>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</si>
  <si>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</si>
  <si>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</si>
  <si>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</si>
  <si>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</si>
  <si>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</si>
  <si>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</si>
  <si>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</si>
  <si>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</si>
  <si>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</si>
  <si>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</si>
  <si>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</si>
  <si>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</si>
  <si>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</si>
  <si>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</si>
  <si>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</si>
  <si>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</si>
  <si>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</si>
  <si>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</si>
  <si>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</si>
  <si>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</si>
  <si>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</si>
  <si>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</si>
  <si>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</si>
  <si>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</si>
  <si>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</si>
  <si>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</si>
  <si>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</si>
  <si>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</si>
  <si>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</si>
  <si>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</si>
  <si>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</si>
  <si>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</si>
  <si>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</si>
  <si>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</si>
  <si>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</si>
  <si>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</si>
  <si>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</si>
  <si>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</si>
  <si>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</si>
  <si>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</si>
  <si>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</si>
  <si>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</si>
  <si>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</si>
  <si>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</si>
  <si>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</si>
  <si>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</si>
  <si>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</si>
  <si>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</si>
  <si>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</si>
  <si>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</si>
  <si>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</si>
  <si>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</si>
  <si>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</si>
  <si>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</si>
  <si>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</si>
  <si>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</si>
  <si>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</si>
  <si>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</si>
  <si>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</si>
  <si>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</si>
  <si>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</si>
  <si>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</si>
  <si>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</si>
  <si>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</si>
  <si>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</si>
  <si>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</si>
  <si>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</si>
  <si>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</si>
  <si>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</si>
  <si>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</si>
  <si>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</si>
  <si>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</si>
  <si>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</si>
  <si>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</si>
  <si>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</si>
  <si>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</si>
  <si>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</si>
  <si>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</si>
  <si>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</si>
  <si>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</si>
  <si>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</si>
  <si>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</si>
  <si>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</si>
  <si>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</si>
  <si>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</si>
  <si>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</si>
  <si>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</si>
  <si>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</si>
  <si>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</si>
  <si>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</si>
  <si>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</si>
  <si>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</si>
  <si>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</si>
  <si>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</si>
  <si>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</si>
  <si>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</si>
  <si>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</si>
  <si>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</si>
  <si>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</si>
  <si>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</si>
  <si>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</si>
  <si>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</si>
  <si>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</si>
  <si>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</si>
  <si>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</si>
  <si>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</si>
  <si>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</si>
  <si>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</si>
  <si>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</si>
  <si>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</si>
  <si>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</si>
  <si>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</si>
  <si>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</si>
  <si>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</si>
  <si>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</si>
  <si>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</si>
  <si>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</si>
  <si>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</si>
  <si>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</si>
  <si>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</si>
  <si>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</si>
  <si>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</si>
  <si>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</si>
  <si>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</si>
  <si>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</si>
  <si>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</si>
  <si>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</si>
  <si>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</si>
  <si>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</si>
  <si>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</si>
  <si>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</si>
  <si>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</si>
  <si>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</si>
  <si>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</si>
  <si>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</si>
  <si>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</si>
  <si>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</si>
  <si>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</si>
  <si>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</si>
  <si>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</si>
  <si>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</si>
  <si>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</si>
  <si>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</si>
  <si>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</si>
  <si>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</si>
  <si>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</si>
  <si>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</si>
  <si>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</si>
  <si>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</si>
  <si>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</si>
  <si>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</si>
  <si>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</si>
  <si>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</si>
  <si>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</si>
  <si>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</si>
  <si>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</si>
  <si>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</si>
  <si>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</si>
  <si>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</si>
  <si>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</si>
  <si>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</si>
  <si>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</si>
  <si>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</si>
  <si>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</si>
  <si>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</si>
  <si>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</si>
  <si>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</si>
  <si>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</si>
  <si>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</si>
  <si>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</si>
  <si>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</si>
  <si>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</si>
  <si>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</si>
  <si>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</si>
  <si>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</si>
  <si>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</si>
  <si>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</si>
  <si>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</si>
  <si>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</si>
  <si>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</si>
  <si>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</si>
  <si>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</si>
  <si>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</si>
  <si>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</si>
  <si>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</si>
  <si>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</si>
  <si>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</si>
  <si>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</si>
  <si>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</si>
  <si>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</si>
  <si>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</si>
  <si>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</si>
  <si>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</si>
  <si>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</si>
  <si>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</si>
  <si>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</si>
  <si>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</si>
  <si>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</si>
  <si>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</si>
  <si>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</si>
  <si>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</si>
  <si>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</si>
  <si>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</si>
  <si>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</si>
  <si>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</si>
  <si>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</si>
  <si>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</si>
  <si>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</si>
  <si>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</si>
  <si>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</si>
  <si>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</si>
  <si>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</si>
  <si>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</si>
  <si>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</si>
  <si>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</si>
  <si>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</si>
  <si>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</si>
  <si>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</si>
  <si>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</si>
  <si>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</si>
  <si>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</si>
  <si>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</si>
  <si>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</si>
  <si>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</si>
  <si>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</si>
  <si>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</si>
  <si>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</si>
  <si>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</si>
  <si>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</si>
  <si>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</si>
  <si>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</si>
  <si>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</si>
  <si>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</si>
  <si>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</si>
  <si>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</si>
  <si>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</si>
  <si>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</si>
  <si>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</si>
  <si>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</si>
  <si>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</si>
  <si>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</si>
  <si>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</si>
  <si>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</si>
  <si>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</si>
  <si>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</si>
  <si>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</si>
  <si>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</si>
  <si>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</si>
  <si>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</si>
  <si>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</si>
  <si>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</si>
  <si>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</si>
  <si>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</si>
  <si>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</si>
  <si>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</si>
  <si>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</si>
  <si>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</si>
  <si>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</si>
  <si>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</si>
  <si>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</si>
  <si>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</si>
  <si>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</si>
  <si>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</si>
  <si>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</si>
  <si>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</si>
  <si>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</si>
  <si>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</si>
  <si>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</si>
  <si>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</si>
  <si>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</si>
  <si>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</si>
  <si>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</si>
  <si>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</si>
  <si>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</si>
  <si>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</si>
  <si>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</si>
  <si>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</si>
  <si>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</si>
  <si>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</si>
  <si>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</si>
  <si>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</si>
  <si>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</si>
  <si>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</si>
  <si>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</si>
  <si>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</si>
  <si>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</si>
  <si>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</si>
  <si>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</si>
  <si>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</si>
  <si>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</si>
  <si>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</si>
  <si>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</si>
  <si>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</si>
  <si>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</si>
  <si>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</si>
  <si>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</si>
  <si>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</si>
  <si>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</si>
  <si>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</si>
  <si>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</si>
  <si>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</si>
  <si>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</si>
  <si>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</si>
  <si>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</si>
  <si>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</si>
  <si>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</si>
  <si>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</si>
  <si>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</si>
  <si>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</si>
  <si>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</si>
  <si>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</si>
  <si>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</si>
  <si>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</si>
  <si>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</si>
  <si>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</si>
  <si>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</si>
  <si>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</si>
  <si>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</si>
  <si>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</si>
  <si>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</si>
  <si>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</si>
  <si>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</si>
  <si>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</si>
  <si>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</si>
  <si>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</si>
  <si>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</si>
  <si>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</si>
  <si>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</si>
  <si>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</si>
  <si>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</si>
  <si>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</si>
  <si>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</si>
  <si>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</si>
  <si>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</si>
  <si>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</si>
  <si>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</si>
  <si>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</si>
  <si>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</si>
  <si>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</si>
  <si>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</si>
  <si>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</si>
  <si>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</si>
  <si>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</si>
  <si>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</si>
  <si>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</si>
  <si>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</si>
  <si>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</si>
  <si>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</si>
  <si>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</si>
  <si>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</si>
  <si>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</si>
  <si>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</si>
  <si>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</si>
  <si>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</si>
  <si>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</si>
  <si>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</si>
  <si>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</si>
  <si>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</si>
  <si>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</si>
  <si>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</si>
  <si>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</si>
  <si>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</si>
  <si>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</si>
  <si>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</si>
  <si>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</si>
  <si>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</si>
  <si>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</si>
  <si>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</si>
  <si>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</si>
  <si>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</si>
  <si>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</si>
  <si>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</si>
  <si>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</si>
  <si>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</si>
  <si>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</si>
  <si>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</si>
  <si>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</si>
  <si>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</si>
  <si>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</si>
  <si>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</si>
  <si>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</si>
  <si>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</si>
  <si>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</si>
  <si>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</si>
  <si>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</si>
  <si>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</si>
  <si>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</si>
  <si>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</si>
  <si>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</si>
  <si>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</si>
  <si>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</si>
  <si>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</si>
  <si>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</si>
  <si>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</si>
  <si>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</si>
  <si>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</si>
  <si>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</si>
  <si>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</si>
  <si>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</si>
  <si>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</si>
  <si>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</si>
  <si>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</si>
  <si>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</si>
  <si>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</si>
  <si>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</si>
  <si>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</si>
  <si>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</si>
  <si>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</si>
  <si>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</si>
  <si>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</si>
  <si>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</si>
  <si>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</si>
  <si>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</si>
  <si>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</si>
  <si>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</si>
  <si>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</si>
  <si>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</si>
  <si>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</si>
  <si>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</si>
  <si>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</si>
  <si>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</si>
  <si>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</si>
  <si>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</si>
  <si>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</si>
  <si>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</si>
  <si>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</si>
  <si>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</si>
  <si>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</si>
  <si>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</si>
  <si>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</si>
  <si>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</si>
  <si>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</si>
  <si>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</si>
  <si>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</si>
  <si>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</si>
  <si>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</si>
  <si>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</si>
  <si>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</si>
  <si>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</si>
  <si>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</si>
  <si>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</si>
  <si>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</si>
  <si>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</si>
  <si>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</si>
  <si>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</si>
  <si>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</si>
  <si>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</si>
  <si>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</si>
  <si>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</si>
  <si>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</si>
  <si>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</si>
  <si>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</si>
  <si>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</si>
  <si>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</si>
  <si>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</si>
  <si>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</si>
  <si>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</si>
  <si>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</si>
  <si>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</si>
  <si>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</si>
  <si>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</si>
  <si>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</si>
  <si>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</si>
  <si>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</si>
  <si>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</si>
  <si>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</si>
  <si>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</si>
  <si>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</si>
  <si>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</si>
  <si>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</si>
  <si>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</si>
  <si>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</si>
  <si>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</si>
  <si>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</si>
  <si>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</si>
  <si>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</si>
  <si>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</si>
  <si>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</si>
  <si>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</si>
  <si>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</si>
  <si>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</si>
  <si>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</si>
  <si>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</si>
  <si>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</si>
  <si>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</si>
  <si>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</si>
  <si>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</si>
  <si>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</si>
  <si>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</si>
  <si>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</si>
  <si>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</si>
  <si>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</si>
  <si>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</si>
  <si>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</si>
  <si>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</si>
  <si>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</si>
  <si>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</si>
  <si>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</si>
  <si>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</si>
  <si>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</si>
  <si>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</si>
  <si>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</si>
  <si>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</si>
  <si>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</si>
  <si>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</si>
  <si>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</si>
  <si>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</si>
  <si>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</si>
  <si>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</si>
  <si>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</si>
  <si>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</si>
  <si>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</si>
  <si>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</si>
  <si>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</si>
  <si>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</si>
  <si>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</si>
  <si>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</si>
  <si>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</si>
  <si>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</si>
  <si>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</si>
  <si>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</si>
  <si>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</si>
  <si>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</si>
  <si>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</si>
  <si>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</si>
  <si>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</si>
  <si>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</si>
  <si>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</si>
  <si>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</si>
  <si>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</si>
  <si>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</si>
  <si>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</si>
  <si>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</si>
  <si>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</si>
  <si>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</si>
  <si>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</si>
  <si>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</si>
  <si>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</si>
  <si>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</si>
  <si>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</si>
  <si>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</si>
  <si>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</si>
  <si>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</si>
  <si>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</si>
  <si>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</si>
  <si>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</si>
  <si>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</si>
  <si>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</si>
  <si>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</si>
  <si>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</si>
  <si>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</si>
  <si>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</si>
  <si>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</si>
  <si>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</si>
  <si>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</si>
  <si>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</si>
  <si>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</si>
  <si>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</si>
  <si>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</si>
  <si>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</si>
  <si>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</si>
  <si>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</si>
  <si>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</si>
  <si>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</si>
  <si>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</si>
  <si>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</si>
  <si>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</si>
  <si>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</si>
  <si>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</si>
  <si>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</si>
  <si>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</si>
  <si>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</si>
  <si>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</si>
  <si>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</si>
  <si>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</si>
  <si>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</si>
  <si>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</si>
  <si>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</si>
  <si>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</si>
  <si>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</si>
  <si>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</si>
  <si>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</si>
  <si>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</si>
  <si>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</si>
  <si>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</si>
  <si>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</si>
  <si>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</si>
  <si>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</si>
  <si>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</si>
  <si>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</si>
  <si>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</si>
  <si>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</si>
  <si>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</si>
  <si>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</si>
  <si>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</si>
  <si>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</si>
  <si>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</si>
  <si>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</si>
  <si>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</si>
  <si>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</si>
  <si>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</si>
  <si>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</si>
  <si>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</si>
  <si>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</si>
  <si>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</si>
  <si>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</si>
  <si>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</si>
  <si>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</si>
  <si>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</si>
  <si>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</si>
  <si>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</si>
  <si>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</si>
  <si>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</si>
  <si>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</si>
  <si>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</si>
  <si>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</si>
  <si>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</si>
  <si>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</si>
  <si>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</si>
  <si>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</si>
  <si>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</si>
  <si>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</si>
  <si>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</si>
  <si>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</si>
  <si>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</si>
  <si>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</si>
  <si>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</si>
  <si>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</si>
  <si>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</si>
  <si>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</si>
  <si>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</si>
  <si>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</si>
  <si>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</si>
  <si>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</si>
  <si>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</si>
  <si>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</si>
  <si>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</si>
  <si>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</si>
  <si>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</si>
  <si>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</si>
  <si>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</si>
  <si>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</si>
  <si>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</si>
  <si>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</si>
  <si>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</si>
  <si>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</si>
  <si>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</si>
  <si>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</si>
  <si>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</si>
  <si>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</si>
  <si>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</si>
  <si>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</si>
  <si>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</si>
  <si>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</si>
  <si>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</si>
  <si>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</si>
  <si>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</si>
  <si>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</si>
  <si>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</si>
  <si>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</si>
  <si>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</si>
  <si>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</si>
  <si>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</si>
  <si>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</si>
  <si>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</si>
  <si>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</si>
  <si>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</si>
  <si>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</si>
  <si>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</si>
  <si>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</si>
  <si>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</si>
  <si>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</si>
  <si>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</si>
  <si>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</si>
  <si>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</si>
  <si>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</si>
  <si>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</si>
  <si>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</si>
  <si>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</si>
  <si>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</si>
  <si>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</si>
  <si>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</si>
  <si>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</si>
  <si>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</si>
  <si>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</si>
  <si>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</si>
  <si>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</si>
  <si>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</si>
  <si>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</si>
  <si>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</si>
  <si>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</si>
  <si>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</si>
  <si>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</si>
  <si>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</si>
  <si>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</si>
  <si>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</si>
  <si>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</si>
  <si>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</si>
  <si>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</si>
  <si>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</si>
  <si>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</si>
  <si>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</si>
  <si>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</si>
  <si>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</si>
  <si>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</si>
  <si>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</si>
  <si>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</si>
  <si>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</si>
  <si>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</si>
  <si>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</si>
  <si>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</si>
  <si>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</si>
  <si>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</si>
  <si>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</si>
  <si>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</si>
  <si>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</si>
  <si>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</si>
  <si>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</si>
  <si>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</si>
  <si>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</si>
  <si>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</si>
  <si>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</si>
  <si>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</si>
  <si>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</si>
  <si>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</si>
  <si>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</si>
  <si>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</si>
  <si>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</si>
  <si>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</si>
  <si>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</si>
  <si>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</si>
  <si>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</si>
  <si>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</si>
  <si>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</si>
  <si>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</si>
  <si>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</si>
  <si>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</si>
  <si>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</si>
  <si>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</si>
  <si>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</si>
  <si>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</si>
  <si>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</si>
  <si>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</si>
  <si>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</si>
  <si>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</si>
  <si>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</si>
  <si>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</si>
  <si>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</si>
  <si>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</si>
  <si>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</si>
  <si>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</si>
  <si>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</si>
  <si>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</si>
  <si>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</si>
  <si>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</si>
  <si>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</si>
  <si>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</si>
  <si>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</si>
  <si>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</si>
  <si>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</si>
  <si>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</si>
  <si>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</si>
  <si>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</si>
  <si>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</si>
  <si>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</si>
  <si>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</si>
  <si>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</si>
  <si>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</si>
  <si>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</si>
  <si>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</si>
  <si>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</si>
  <si>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</si>
  <si>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</si>
  <si>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</si>
  <si>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</si>
  <si>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</si>
  <si>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</si>
  <si>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</si>
  <si>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</si>
  <si>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</si>
  <si>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</si>
  <si>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</si>
  <si>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</si>
  <si>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</si>
  <si>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</si>
  <si>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</si>
  <si>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</si>
  <si>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</si>
  <si>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</si>
  <si>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</si>
  <si>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</si>
  <si>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</si>
  <si>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</si>
  <si>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</si>
  <si>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</si>
  <si>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</si>
  <si>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</si>
  <si>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</si>
  <si>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</si>
  <si>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</si>
  <si>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</si>
  <si>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</si>
  <si>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</si>
  <si>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</si>
  <si>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</si>
  <si>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</si>
  <si>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</si>
  <si>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</si>
  <si>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</si>
  <si>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</si>
  <si>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</si>
  <si>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</si>
  <si>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</si>
  <si>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</si>
  <si>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</si>
  <si>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</si>
  <si>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</si>
  <si>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</si>
  <si>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</si>
  <si>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</si>
  <si>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</si>
  <si>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</si>
  <si>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</si>
  <si>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</si>
  <si>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</si>
  <si>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</si>
  <si>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</si>
  <si>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</si>
  <si>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</si>
  <si>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</si>
  <si>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</si>
  <si>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</si>
  <si>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</si>
  <si>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</si>
  <si>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</si>
  <si>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</si>
  <si>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</si>
  <si>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</si>
  <si>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</si>
  <si>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</si>
  <si>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</si>
  <si>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</si>
  <si>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</si>
  <si>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</si>
  <si>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</si>
  <si>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</si>
  <si>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</si>
  <si>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</si>
  <si>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</si>
  <si>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</si>
  <si>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</si>
  <si>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</si>
  <si>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</si>
  <si>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</si>
  <si>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</si>
  <si>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</si>
  <si>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</si>
  <si>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</si>
  <si>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</si>
  <si>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</si>
  <si>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</si>
  <si>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</si>
  <si>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</si>
  <si>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</si>
  <si>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</si>
  <si>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</si>
  <si>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</si>
  <si>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</si>
  <si>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</si>
  <si>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</si>
  <si>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</si>
  <si>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</si>
  <si>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</si>
  <si>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</si>
  <si>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</si>
  <si>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</si>
  <si>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</si>
  <si>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</si>
  <si>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</si>
  <si>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</si>
  <si>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</si>
  <si>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</si>
  <si>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</si>
  <si>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</si>
  <si>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</si>
  <si>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</si>
  <si>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</si>
  <si>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</si>
  <si>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</si>
  <si>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</si>
  <si>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</si>
  <si>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</si>
  <si>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</si>
  <si>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</si>
  <si>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</si>
  <si>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</si>
  <si>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</si>
  <si>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</si>
  <si>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</si>
  <si>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</si>
  <si>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</si>
  <si>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</si>
  <si>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</si>
  <si>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</si>
  <si>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</si>
  <si>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</si>
  <si>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</si>
  <si>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</si>
  <si>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</si>
  <si>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</si>
  <si>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</si>
  <si>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</si>
  <si>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</si>
  <si>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</si>
  <si>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</si>
  <si>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</si>
  <si>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</si>
  <si>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</si>
  <si>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</si>
  <si>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</si>
  <si>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</si>
  <si>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</si>
  <si>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</si>
  <si>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</si>
  <si>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</si>
  <si>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</si>
  <si>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</si>
  <si>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</si>
  <si>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</si>
  <si>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</si>
  <si>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</si>
  <si>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</si>
  <si>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</si>
  <si>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</si>
  <si>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</si>
  <si>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</si>
  <si>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</si>
  <si>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</si>
  <si>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</si>
  <si>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</si>
  <si>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</si>
  <si>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</si>
  <si>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</si>
  <si>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</si>
  <si>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</si>
  <si>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</si>
  <si>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</si>
  <si>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</si>
  <si>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</si>
  <si>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</si>
  <si>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</si>
  <si>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</si>
  <si>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</si>
  <si>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</si>
  <si>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</si>
  <si>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</si>
  <si>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</si>
  <si>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</si>
  <si>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</si>
  <si>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</si>
  <si>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</si>
  <si>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</si>
  <si>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</si>
  <si>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</si>
  <si>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</si>
  <si>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</si>
  <si>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</si>
  <si>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</si>
  <si>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</si>
  <si>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</si>
  <si>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</si>
  <si>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</si>
  <si>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</si>
  <si>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</si>
  <si>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</si>
  <si>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</si>
  <si>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</si>
  <si>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</si>
  <si>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</si>
  <si>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</si>
  <si>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</si>
  <si>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</si>
  <si>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</si>
  <si>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</si>
  <si>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</si>
  <si>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</si>
  <si>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</si>
  <si>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</si>
  <si>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</si>
  <si>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</si>
  <si>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</si>
  <si>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</si>
  <si>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</si>
  <si>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</si>
  <si>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</si>
  <si>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</si>
  <si>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</si>
  <si>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</si>
  <si>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</si>
  <si>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</si>
  <si>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</si>
  <si>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</si>
  <si>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</si>
  <si>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</si>
  <si>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</si>
  <si>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</si>
  <si>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</si>
  <si>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</si>
  <si>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</si>
  <si>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</si>
  <si>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</si>
  <si>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</si>
  <si>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</si>
  <si>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</si>
  <si>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</si>
  <si>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</si>
  <si>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</si>
  <si>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</si>
  <si>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</si>
  <si>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</si>
  <si>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</si>
  <si>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</si>
  <si>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</si>
  <si>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</si>
  <si>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</si>
  <si>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</si>
  <si>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</si>
  <si>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</si>
  <si>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</si>
  <si>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</si>
  <si>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</si>
  <si>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</si>
  <si>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</si>
  <si>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</si>
  <si>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</si>
  <si>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</si>
  <si>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</si>
  <si>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</si>
  <si>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</si>
  <si>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</si>
  <si>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</si>
  <si>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</si>
  <si>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</si>
  <si>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</si>
  <si>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</si>
  <si>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</si>
  <si>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</si>
  <si>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</si>
  <si>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</si>
  <si>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</si>
  <si>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</si>
  <si>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</si>
  <si>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</si>
  <si>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</si>
  <si>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</si>
  <si>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</si>
  <si>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</si>
  <si>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</si>
  <si>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</si>
  <si>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</si>
  <si>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</si>
  <si>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</si>
  <si>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</si>
  <si>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</si>
  <si>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</si>
  <si>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</si>
  <si>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</si>
  <si>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</si>
  <si>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</si>
  <si>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</si>
  <si>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</si>
  <si>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</si>
  <si>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</si>
  <si>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</si>
  <si>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</si>
  <si>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</si>
  <si>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</si>
  <si>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</si>
  <si>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</si>
  <si>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</si>
  <si>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</si>
  <si>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</si>
  <si>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</si>
  <si>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</si>
  <si>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</si>
  <si>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</si>
  <si>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</si>
  <si>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</si>
  <si>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</si>
  <si>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</si>
  <si>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</si>
  <si>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</si>
  <si>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</si>
  <si>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</si>
  <si>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</si>
  <si>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</si>
  <si>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</si>
  <si>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</si>
  <si>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</si>
  <si>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</si>
  <si>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</si>
  <si>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</si>
  <si>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</si>
  <si>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</si>
  <si>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</si>
  <si>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</si>
  <si>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</si>
  <si>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</si>
  <si>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</si>
  <si>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</si>
  <si>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</si>
  <si>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</si>
  <si>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</si>
  <si>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</si>
  <si>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</si>
  <si>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</si>
  <si>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</si>
  <si>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</si>
  <si>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</si>
  <si>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</si>
  <si>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</si>
  <si>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</si>
  <si>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</si>
  <si>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</si>
  <si>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</si>
  <si>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</si>
  <si>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</si>
  <si>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</si>
  <si>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</si>
  <si>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</si>
  <si>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</si>
  <si>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</si>
  <si>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</si>
  <si>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</si>
  <si>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</si>
  <si>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</si>
  <si>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</si>
  <si>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</si>
  <si>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</si>
  <si>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</si>
  <si>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</si>
  <si>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</si>
  <si>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</si>
  <si>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</si>
  <si>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</si>
  <si>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</si>
  <si>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</si>
  <si>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</si>
  <si>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</si>
  <si>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</si>
  <si>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</si>
  <si>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</si>
  <si>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</si>
  <si>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</si>
  <si>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</si>
  <si>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</si>
  <si>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</si>
  <si>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</si>
  <si>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</si>
  <si>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</si>
  <si>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</si>
  <si>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</si>
  <si>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</si>
  <si>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</si>
  <si>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</si>
  <si>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</si>
  <si>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</si>
  <si>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</si>
  <si>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</si>
  <si>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</si>
  <si>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</si>
  <si>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</si>
  <si>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</si>
  <si>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</si>
  <si>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</si>
  <si>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</si>
  <si>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</si>
  <si>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</si>
  <si>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</si>
  <si>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</si>
  <si>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</si>
  <si>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</si>
  <si>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</si>
  <si>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</si>
  <si>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</si>
  <si>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</si>
  <si>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</si>
  <si>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</si>
  <si>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</si>
  <si>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</si>
  <si>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</si>
  <si>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</si>
  <si>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</si>
  <si>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</si>
  <si>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</si>
  <si>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</si>
  <si>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</si>
  <si>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</si>
  <si>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</si>
  <si>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</si>
  <si>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</si>
  <si>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</si>
  <si>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</si>
  <si>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</si>
  <si>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</si>
  <si>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</si>
  <si>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</si>
  <si>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</si>
  <si>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</si>
  <si>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</si>
  <si>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</si>
  <si>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</si>
  <si>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</si>
  <si>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</si>
  <si>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</si>
  <si>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</si>
  <si>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</si>
  <si>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</si>
  <si>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</si>
  <si>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</si>
  <si>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</si>
  <si>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</si>
  <si>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</si>
  <si>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</si>
  <si>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</si>
  <si>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</si>
  <si>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</si>
  <si>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</si>
  <si>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</si>
  <si>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</si>
  <si>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</si>
  <si>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</si>
  <si>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</si>
  <si>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</si>
  <si>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</si>
  <si>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</si>
  <si>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</si>
  <si>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</si>
  <si>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</si>
  <si>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</si>
  <si>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</si>
  <si>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</si>
  <si>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</si>
  <si>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</si>
  <si>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</si>
  <si>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</si>
  <si>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</si>
  <si>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</si>
  <si>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</si>
  <si>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</si>
  <si>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</si>
  <si>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</si>
  <si>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</si>
  <si>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</si>
  <si>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</si>
  <si>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</si>
  <si>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</si>
  <si>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</si>
  <si>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</si>
  <si>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</si>
  <si>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</si>
  <si>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</si>
  <si>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</si>
  <si>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</si>
  <si>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</si>
  <si>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</si>
  <si>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</si>
  <si>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</si>
  <si>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</si>
  <si>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</si>
  <si>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</si>
  <si>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</si>
  <si>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</si>
  <si>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</si>
  <si>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</si>
  <si>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</si>
  <si>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</si>
  <si>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</si>
  <si>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</si>
  <si>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</si>
  <si>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</si>
  <si>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</si>
  <si>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</si>
  <si>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</si>
  <si>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</si>
  <si>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</si>
  <si>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</si>
  <si>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</si>
  <si>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</si>
  <si>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</si>
  <si>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</si>
  <si>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</si>
  <si>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</si>
  <si>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</si>
  <si>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</si>
  <si>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</si>
  <si>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</si>
  <si>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</si>
  <si>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</si>
  <si>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</si>
  <si>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</si>
  <si>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</si>
  <si>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</si>
  <si>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</si>
  <si>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</si>
  <si>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</si>
  <si>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</si>
  <si>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</si>
  <si>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</si>
  <si>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</si>
  <si>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</si>
  <si>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</si>
  <si>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</si>
  <si>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</si>
  <si>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</si>
  <si>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</si>
  <si>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</si>
  <si>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</si>
  <si>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</si>
  <si>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</si>
  <si>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</si>
  <si>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</si>
  <si>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</si>
  <si>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</si>
  <si>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</si>
  <si>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</si>
  <si>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</si>
  <si>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</si>
  <si>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</si>
  <si>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</si>
  <si>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</si>
  <si>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</si>
  <si>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</si>
  <si>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</si>
  <si>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</si>
  <si>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</si>
  <si>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</si>
  <si>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</si>
  <si>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</si>
  <si>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</si>
  <si>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</si>
  <si>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</si>
  <si>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</si>
  <si>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</si>
  <si>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</si>
  <si>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</si>
  <si>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</si>
  <si>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</si>
  <si>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</si>
  <si>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</si>
  <si>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</si>
  <si>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</si>
  <si>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</si>
  <si>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</si>
  <si>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</si>
  <si>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</si>
  <si>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</si>
  <si>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</si>
  <si>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</si>
  <si>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</si>
  <si>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</si>
  <si>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</si>
  <si>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</si>
  <si>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</si>
  <si>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</si>
  <si>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</si>
  <si>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</si>
  <si>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</si>
  <si>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</si>
  <si>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</si>
  <si>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</si>
  <si>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</si>
  <si>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</si>
  <si>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</si>
  <si>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</si>
  <si>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</si>
  <si>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</si>
  <si>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</si>
  <si>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</si>
  <si>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</si>
  <si>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</si>
  <si>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</si>
  <si>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</si>
  <si>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</si>
  <si>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</si>
  <si>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</si>
  <si>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</si>
  <si>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</si>
  <si>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</si>
  <si>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</si>
  <si>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</si>
  <si>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</si>
  <si>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</si>
  <si>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</si>
  <si>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</si>
  <si>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</si>
  <si>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</si>
  <si>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</si>
  <si>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</si>
  <si>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</si>
  <si>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</si>
  <si>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</si>
  <si>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</si>
  <si>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</si>
  <si>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</si>
  <si>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</si>
  <si>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</si>
  <si>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</si>
  <si>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</si>
  <si>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</si>
  <si>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</si>
  <si>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</si>
  <si>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</si>
  <si>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</si>
  <si>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</si>
  <si>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</si>
  <si>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</si>
  <si>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</si>
  <si>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</si>
  <si>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</si>
  <si>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</si>
  <si>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</si>
  <si>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</si>
  <si>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</si>
  <si>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</si>
  <si>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</si>
  <si>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</si>
  <si>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</si>
  <si>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</si>
  <si>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</si>
  <si>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</si>
  <si>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</si>
  <si>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</si>
  <si>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</si>
  <si>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</si>
  <si>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</si>
  <si>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</si>
  <si>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</si>
  <si>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</si>
  <si>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</si>
  <si>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</si>
  <si>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</si>
  <si>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</si>
  <si>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</si>
  <si>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</si>
  <si>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</si>
  <si>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</si>
  <si>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</si>
  <si>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</si>
  <si>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</si>
  <si>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</si>
  <si>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</si>
  <si>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</si>
  <si>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</si>
  <si>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</si>
  <si>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</si>
  <si>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</si>
  <si>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</si>
  <si>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</si>
  <si>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</si>
  <si>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</si>
  <si>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</si>
  <si>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</si>
  <si>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</si>
  <si>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</si>
  <si>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</si>
  <si>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</si>
  <si>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</si>
  <si>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</si>
  <si>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</si>
  <si>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</si>
  <si>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</si>
  <si>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</si>
  <si>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</si>
  <si>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</si>
  <si>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</si>
  <si>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</si>
  <si>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</si>
  <si>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</si>
  <si>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</si>
  <si>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</si>
  <si>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</si>
  <si>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</si>
  <si>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</si>
  <si>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</si>
  <si>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</si>
  <si>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</si>
  <si>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</si>
  <si>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</si>
  <si>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</si>
  <si>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</si>
  <si>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</si>
  <si>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</si>
  <si>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</si>
  <si>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</si>
  <si>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</si>
  <si>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</si>
  <si>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</si>
  <si>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</si>
  <si>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</si>
  <si>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</si>
  <si>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</si>
  <si>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</si>
  <si>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</si>
  <si>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</si>
  <si>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</si>
  <si>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</si>
  <si>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</si>
  <si>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</si>
  <si>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</si>
  <si>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</si>
  <si>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</si>
  <si>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</si>
  <si>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</si>
  <si>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</si>
  <si>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</si>
  <si>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</si>
  <si>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</si>
  <si>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</si>
  <si>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</si>
  <si>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</si>
  <si>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</si>
  <si>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</si>
  <si>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</si>
  <si>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</si>
  <si>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</si>
  <si>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</si>
  <si>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</si>
  <si>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</si>
  <si>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</si>
  <si>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</si>
  <si>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</si>
  <si>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</si>
  <si>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</si>
  <si>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</si>
  <si>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</si>
  <si>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</si>
  <si>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</si>
  <si>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</si>
  <si>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</si>
  <si>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</si>
  <si>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</si>
  <si>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</si>
  <si>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</si>
  <si>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</si>
  <si>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</si>
  <si>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</si>
  <si>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</si>
  <si>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</si>
  <si>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</si>
  <si>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</si>
  <si>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</si>
  <si>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</si>
  <si>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</si>
  <si>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</si>
  <si>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</si>
  <si>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</si>
  <si>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</si>
  <si>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</si>
  <si>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</si>
  <si>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</si>
  <si>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</si>
  <si>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</si>
  <si>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</si>
  <si>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</si>
  <si>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</si>
  <si>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</si>
  <si>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</si>
  <si>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</si>
  <si>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</si>
  <si>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</si>
  <si>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</si>
  <si>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</si>
  <si>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</si>
  <si>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</si>
  <si>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</si>
  <si>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</si>
  <si>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</si>
  <si>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</si>
  <si>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</si>
  <si>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</si>
  <si>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</si>
  <si>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</si>
  <si>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</si>
  <si>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</si>
  <si>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</si>
  <si>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</si>
  <si>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</si>
  <si>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</si>
  <si>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</si>
  <si>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</si>
  <si>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</si>
  <si>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</si>
  <si>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</si>
  <si>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</si>
  <si>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</si>
  <si>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</si>
  <si>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</si>
  <si>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</si>
  <si>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</si>
  <si>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</si>
  <si>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</si>
  <si>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</si>
  <si>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</si>
  <si>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</si>
  <si>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</si>
  <si>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</si>
  <si>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</si>
  <si>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</si>
  <si>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</si>
  <si>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</si>
  <si>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</si>
  <si>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</si>
  <si>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</si>
  <si>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</si>
  <si>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</si>
  <si>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</si>
  <si>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</si>
  <si>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</si>
  <si>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</si>
  <si>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</si>
  <si>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</si>
  <si>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</si>
  <si>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</si>
  <si>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</si>
  <si>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</si>
  <si>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</si>
  <si>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</si>
  <si>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</si>
  <si>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</si>
  <si>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</si>
  <si>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</si>
  <si>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</si>
  <si>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</si>
  <si>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</si>
  <si>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</si>
  <si>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</si>
  <si>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</si>
  <si>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</si>
  <si>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</si>
  <si>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</si>
  <si>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</si>
  <si>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</si>
  <si>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</si>
  <si>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</si>
  <si>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</si>
  <si>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</si>
  <si>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</si>
  <si>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</si>
  <si>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</si>
  <si>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</si>
  <si>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</si>
  <si>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</si>
  <si>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</si>
  <si>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</si>
  <si>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</si>
  <si>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</si>
  <si>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</si>
  <si>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</si>
  <si>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</si>
  <si>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</si>
  <si>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</si>
  <si>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</si>
  <si>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</si>
  <si>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</si>
  <si>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</si>
  <si>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</si>
  <si>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</si>
  <si>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</si>
  <si>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</si>
  <si>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</si>
  <si>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</si>
  <si>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</si>
  <si>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</si>
  <si>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</si>
  <si>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</si>
  <si>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</si>
  <si>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</si>
  <si>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</si>
  <si>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</si>
  <si>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</si>
  <si>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</si>
  <si>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</si>
  <si>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</si>
  <si>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</si>
  <si>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</si>
  <si>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</si>
  <si>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</si>
  <si>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</si>
  <si>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</si>
  <si>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</si>
  <si>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</si>
  <si>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</si>
  <si>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</si>
  <si>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</si>
  <si>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</si>
  <si>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</si>
  <si>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</si>
  <si>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</si>
  <si>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</si>
  <si>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</si>
  <si>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</si>
  <si>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</si>
  <si>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</si>
  <si>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</si>
  <si>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</si>
  <si>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</si>
  <si>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</si>
  <si>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</si>
  <si>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</si>
  <si>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</si>
  <si>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</si>
  <si>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</si>
  <si>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</si>
  <si>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</si>
  <si>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</si>
  <si>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</si>
  <si>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</si>
  <si>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</si>
  <si>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</si>
  <si>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</si>
  <si>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</si>
  <si>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</si>
  <si>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</si>
  <si>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</si>
  <si>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</si>
  <si>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</si>
  <si>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</si>
  <si>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</si>
  <si>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</si>
  <si>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</si>
  <si>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</si>
  <si>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</si>
  <si>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</si>
  <si>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</si>
  <si>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</si>
  <si>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</si>
  <si>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</si>
  <si>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</si>
  <si>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</si>
  <si>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</si>
  <si>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</si>
  <si>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</si>
  <si>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</si>
  <si>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</si>
  <si>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</si>
  <si>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</si>
  <si>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</si>
  <si>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</si>
  <si>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</si>
  <si>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</si>
  <si>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</si>
  <si>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</si>
  <si>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</si>
  <si>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</si>
  <si>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</si>
  <si>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</si>
  <si>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</si>
  <si>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</si>
  <si>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</si>
  <si>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</si>
  <si>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</si>
  <si>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</si>
  <si>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</si>
  <si>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</si>
  <si>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</si>
  <si>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</si>
  <si>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</si>
  <si>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</si>
  <si>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</si>
  <si>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</si>
  <si>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</si>
  <si>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</si>
  <si>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</si>
  <si>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</si>
  <si>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</si>
  <si>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</si>
  <si>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</si>
  <si>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</si>
  <si>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</si>
  <si>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</si>
  <si>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</si>
  <si>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</si>
  <si>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</si>
  <si>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</si>
  <si>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</si>
  <si>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</si>
  <si>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</si>
  <si>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</si>
  <si>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</si>
  <si>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</si>
  <si>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</si>
  <si>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</si>
  <si>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</si>
  <si>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</si>
  <si>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</si>
  <si>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</si>
  <si>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</si>
  <si>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</si>
  <si>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</si>
  <si>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</si>
  <si>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</si>
  <si>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</si>
  <si>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</si>
  <si>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</si>
  <si>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</si>
  <si>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</si>
  <si>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</si>
  <si>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</si>
  <si>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</si>
  <si>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</si>
  <si>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</si>
  <si>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</si>
  <si>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</si>
  <si>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</si>
  <si>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</si>
  <si>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</si>
  <si>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</si>
  <si>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</si>
  <si>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</si>
  <si>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</si>
  <si>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</si>
  <si>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</si>
  <si>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</si>
  <si>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</si>
  <si>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</si>
  <si>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</si>
  <si>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</si>
  <si>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</si>
  <si>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</si>
  <si>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</si>
  <si>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</si>
  <si>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</si>
  <si>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</si>
  <si>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</si>
  <si>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</si>
  <si>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</si>
  <si>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</si>
  <si>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</si>
  <si>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</si>
  <si>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</si>
  <si>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</si>
  <si>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</si>
  <si>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</si>
  <si>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</si>
  <si>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</si>
  <si>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</si>
  <si>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</si>
  <si>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</si>
  <si>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</si>
  <si>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</si>
  <si>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</si>
  <si>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</si>
  <si>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</si>
  <si>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</si>
  <si>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</si>
  <si>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</si>
  <si>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</si>
  <si>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</si>
  <si>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</si>
  <si>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</si>
  <si>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</si>
  <si>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</si>
  <si>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</si>
  <si>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</si>
  <si>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</si>
  <si>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</si>
  <si>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</si>
  <si>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</si>
  <si>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</si>
  <si>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</si>
  <si>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</si>
  <si>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</si>
  <si>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</si>
  <si>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</si>
  <si>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</si>
  <si>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</si>
  <si>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</si>
  <si>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</si>
  <si>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</si>
  <si>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</si>
  <si>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</si>
  <si>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</si>
  <si>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</si>
  <si>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</si>
  <si>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</si>
  <si>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</si>
  <si>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</si>
  <si>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</si>
  <si>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</si>
  <si>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</si>
  <si>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</si>
  <si>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</si>
  <si>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</si>
  <si>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</si>
  <si>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</si>
  <si>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</si>
  <si>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</si>
  <si>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</si>
  <si>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</si>
  <si>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</si>
  <si>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</si>
  <si>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</si>
  <si>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</si>
  <si>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</si>
  <si>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</si>
  <si>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</si>
  <si>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</si>
  <si>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</si>
  <si>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</si>
  <si>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</si>
  <si>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</si>
  <si>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</si>
  <si>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</si>
  <si>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</si>
  <si>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</si>
  <si>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</si>
  <si>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</si>
  <si>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</si>
  <si>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</si>
  <si>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</si>
  <si>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</si>
  <si>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</si>
  <si>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</si>
  <si>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</si>
  <si>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</si>
  <si>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</si>
  <si>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</si>
  <si>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</si>
  <si>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</si>
  <si>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</si>
  <si>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</si>
  <si>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</si>
  <si>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</si>
  <si>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</si>
  <si>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</si>
  <si>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</si>
  <si>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</si>
  <si>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</si>
  <si>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</si>
  <si>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</si>
  <si>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</si>
  <si>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</si>
  <si>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</si>
  <si>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</si>
  <si>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</si>
  <si>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</si>
  <si>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</si>
  <si>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</si>
  <si>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</si>
  <si>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</si>
  <si>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</si>
  <si>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</si>
  <si>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</si>
  <si>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</si>
  <si>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</si>
  <si>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</si>
  <si>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</si>
  <si>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</si>
  <si>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</si>
  <si>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</si>
  <si>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</si>
  <si>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</si>
  <si>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</si>
  <si>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</si>
  <si>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</si>
  <si>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</si>
  <si>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</si>
  <si>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</si>
  <si>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</si>
  <si>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</si>
  <si>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</si>
  <si>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</si>
  <si>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</si>
  <si>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</si>
  <si>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</si>
  <si>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</si>
  <si>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</si>
  <si>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</si>
  <si>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</si>
  <si>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</si>
  <si>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</si>
  <si>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</si>
  <si>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</si>
  <si>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</si>
  <si>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</si>
  <si>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</si>
  <si>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</si>
  <si>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</si>
  <si>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</si>
  <si>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</si>
  <si>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</si>
  <si>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</si>
  <si>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</si>
  <si>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</si>
  <si>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</si>
  <si>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</si>
  <si>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</si>
  <si>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</si>
  <si>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</si>
  <si>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</si>
  <si>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</si>
  <si>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</si>
  <si>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</si>
  <si>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</si>
  <si>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</si>
  <si>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</si>
  <si>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</si>
  <si>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</si>
  <si>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</si>
  <si>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</si>
  <si>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</si>
  <si>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</si>
  <si>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</si>
  <si>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</si>
  <si>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</si>
  <si>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</si>
  <si>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</si>
  <si>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</si>
  <si>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</si>
  <si>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</si>
  <si>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</si>
  <si>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</si>
  <si>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</si>
  <si>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</si>
  <si>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</si>
  <si>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</si>
  <si>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</si>
  <si>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</si>
  <si>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</si>
  <si>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</si>
  <si>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</si>
  <si>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</si>
  <si>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</si>
  <si>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</si>
  <si>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</si>
  <si>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</si>
  <si>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</si>
  <si>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</si>
  <si>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</si>
  <si>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</si>
  <si>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</si>
  <si>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</si>
  <si>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</si>
  <si>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</si>
  <si>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</si>
  <si>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</si>
  <si>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</si>
  <si>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</si>
  <si>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</si>
  <si>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</si>
  <si>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</si>
  <si>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</si>
  <si>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</si>
  <si>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</si>
  <si>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</si>
  <si>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</si>
  <si>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</si>
  <si>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</si>
  <si>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</si>
  <si>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</si>
  <si>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</si>
  <si>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</si>
  <si>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</si>
  <si>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</si>
  <si>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</si>
  <si>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</si>
  <si>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</si>
  <si>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</si>
  <si>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</si>
  <si>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</si>
  <si>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</si>
  <si>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</si>
  <si>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</si>
  <si>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</si>
  <si>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</si>
  <si>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</si>
  <si>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</si>
  <si>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</si>
  <si>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</si>
  <si>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</si>
  <si>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</si>
  <si>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</si>
  <si>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</si>
  <si>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</si>
  <si>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</si>
  <si>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</si>
  <si>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</si>
  <si>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</si>
  <si>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</si>
  <si>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</si>
  <si>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</si>
  <si>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</si>
  <si>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</si>
  <si>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</si>
  <si>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</si>
  <si>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</si>
  <si>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</si>
  <si>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</si>
  <si>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</si>
  <si>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</si>
  <si>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</si>
  <si>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</si>
  <si>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</si>
  <si>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</si>
  <si>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</si>
  <si>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</si>
  <si>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</si>
  <si>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</si>
  <si>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</si>
  <si>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</si>
  <si>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</si>
  <si>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</si>
  <si>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</si>
  <si>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</si>
  <si>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</si>
  <si>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</si>
  <si>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</si>
  <si>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</si>
  <si>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</si>
  <si>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</si>
  <si>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</si>
  <si>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</si>
  <si>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</si>
  <si>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</si>
  <si>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</si>
  <si>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</si>
  <si>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</si>
  <si>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</si>
  <si>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</si>
  <si>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</si>
  <si>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</si>
  <si>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</si>
  <si>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</si>
  <si>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</si>
  <si>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</si>
  <si>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</si>
  <si>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</si>
  <si>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</si>
  <si>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</si>
  <si>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</si>
  <si>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</si>
  <si>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</si>
  <si>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</si>
  <si>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</si>
  <si>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</si>
  <si>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</si>
  <si>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</si>
  <si>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</si>
  <si>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</si>
  <si>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</si>
  <si>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</si>
  <si>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</si>
  <si>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</si>
  <si>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</si>
  <si>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</si>
  <si>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</si>
  <si>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</si>
  <si>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</si>
  <si>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</si>
  <si>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</si>
  <si>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</si>
  <si>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</si>
  <si>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</si>
  <si>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</si>
  <si>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</si>
  <si>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</si>
  <si>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</si>
  <si>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</si>
  <si>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</si>
  <si>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</si>
  <si>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</si>
  <si>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</si>
  <si>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</si>
  <si>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</si>
  <si>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</si>
  <si>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</si>
  <si>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</si>
  <si>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</si>
  <si>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</si>
  <si>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</si>
  <si>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</si>
  <si>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</si>
  <si>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</si>
  <si>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</si>
  <si>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</si>
  <si>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</si>
  <si>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</si>
  <si>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</si>
  <si>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</si>
  <si>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</si>
  <si>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</si>
  <si>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</si>
  <si>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</si>
  <si>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</si>
  <si>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</si>
  <si>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</si>
  <si>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</si>
  <si>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</si>
  <si>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</si>
  <si>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</si>
  <si>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</si>
  <si>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</si>
  <si>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</si>
  <si>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</si>
  <si>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</si>
  <si>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</si>
  <si>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</si>
  <si>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</si>
  <si>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</si>
  <si>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</si>
  <si>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</si>
  <si>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</si>
  <si>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</si>
  <si>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</si>
  <si>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</si>
  <si>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</si>
  <si>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</si>
  <si>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</si>
  <si>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</si>
  <si>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</si>
  <si>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</si>
  <si>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</si>
  <si>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</si>
  <si>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</si>
  <si>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</si>
  <si>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</si>
  <si>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</si>
  <si>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</si>
  <si>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</si>
  <si>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</si>
  <si>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</si>
  <si>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</si>
  <si>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</si>
  <si>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</si>
  <si>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</si>
  <si>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</si>
  <si>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</si>
  <si>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</si>
  <si>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</si>
  <si>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</si>
  <si>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</si>
  <si>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</si>
  <si>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</si>
  <si>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</si>
  <si>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</si>
  <si>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</si>
  <si>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</si>
  <si>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</si>
  <si>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</si>
  <si>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</si>
  <si>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</si>
  <si>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</si>
  <si>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</si>
  <si>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</si>
  <si>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</si>
  <si>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</si>
  <si>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</si>
  <si>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</si>
  <si>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</si>
  <si>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</si>
  <si>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</si>
  <si>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</si>
  <si>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</si>
  <si>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</si>
  <si>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</si>
  <si>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</si>
  <si>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</si>
  <si>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</si>
  <si>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</si>
  <si>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</si>
  <si>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</si>
  <si>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</si>
  <si>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</si>
  <si>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</si>
  <si>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</si>
  <si>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</si>
  <si>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</si>
  <si>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</si>
  <si>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</si>
  <si>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</si>
  <si>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</si>
  <si>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</si>
  <si>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</si>
  <si>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</si>
  <si>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</si>
  <si>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</si>
  <si>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</si>
  <si>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</si>
  <si>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</si>
  <si>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</si>
  <si>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</si>
  <si>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</si>
  <si>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</si>
  <si>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</si>
  <si>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</si>
  <si>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</si>
  <si>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</si>
  <si>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</si>
  <si>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</si>
  <si>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</si>
  <si>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</si>
  <si>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</si>
  <si>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</si>
  <si>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</si>
  <si>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</si>
  <si>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</si>
  <si>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</si>
  <si>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</si>
  <si>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</si>
  <si>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</si>
  <si>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</si>
  <si>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</si>
  <si>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</si>
  <si>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</si>
  <si>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</si>
  <si>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</si>
  <si>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</si>
  <si>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</si>
  <si>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</si>
  <si>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</si>
  <si>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</si>
  <si>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</si>
  <si>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</si>
  <si>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</si>
  <si>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</si>
  <si>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</si>
  <si>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</si>
  <si>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</si>
  <si>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</si>
  <si>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</si>
  <si>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</si>
  <si>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</si>
  <si>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</si>
  <si>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</si>
  <si>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</si>
  <si>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</si>
  <si>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</si>
  <si>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</si>
  <si>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</si>
  <si>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</si>
  <si>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</si>
  <si>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</si>
  <si>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</si>
  <si>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</si>
  <si>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</si>
  <si>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</si>
  <si>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</si>
  <si>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</si>
  <si>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</si>
  <si>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</si>
  <si>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</si>
  <si>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</si>
  <si>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</si>
  <si>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</si>
  <si>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</si>
  <si>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</si>
  <si>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</si>
  <si>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</si>
  <si>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</si>
  <si>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</si>
  <si>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</si>
  <si>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</si>
  <si>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</si>
  <si>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</si>
  <si>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</si>
  <si>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</si>
  <si>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</si>
  <si>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</si>
  <si>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</si>
  <si>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</si>
  <si>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</si>
  <si>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</si>
  <si>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</si>
  <si>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</si>
  <si>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</si>
  <si>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</si>
  <si>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</si>
  <si>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</si>
  <si>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</si>
  <si>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</si>
  <si>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</si>
  <si>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</si>
  <si>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</si>
  <si>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</si>
  <si>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</si>
  <si>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</si>
  <si>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</si>
  <si>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</si>
  <si>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</si>
  <si>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</si>
  <si>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</si>
  <si>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</si>
  <si>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</si>
  <si>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</si>
  <si>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</si>
  <si>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</si>
  <si>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</si>
  <si>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</si>
  <si>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</si>
  <si>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</si>
  <si>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</si>
  <si>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</si>
  <si>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</si>
  <si>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</si>
  <si>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</si>
  <si>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</si>
  <si>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</si>
  <si>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</si>
  <si>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</si>
  <si>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</si>
  <si>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</si>
  <si>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</si>
  <si>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</si>
  <si>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</si>
  <si>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</si>
  <si>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</si>
  <si>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</si>
  <si>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</si>
  <si>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</si>
  <si>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</si>
  <si>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</si>
  <si>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</si>
  <si>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</si>
  <si>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</si>
  <si>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</si>
  <si>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</si>
  <si>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</si>
  <si>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</si>
  <si>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</si>
  <si>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</si>
  <si>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</si>
  <si>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</si>
  <si>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</si>
  <si>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</si>
  <si>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</si>
  <si>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</si>
  <si>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</si>
  <si>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</si>
  <si>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</si>
  <si>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</si>
  <si>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</si>
  <si>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</si>
  <si>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</si>
  <si>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</si>
  <si>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</si>
  <si>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</si>
  <si>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</si>
  <si>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</si>
  <si>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</si>
  <si>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</si>
  <si>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</si>
  <si>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</si>
  <si>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</si>
  <si>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</si>
  <si>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</si>
  <si>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</si>
  <si>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</si>
  <si>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</si>
  <si>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</si>
  <si>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</si>
  <si>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</si>
  <si>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</si>
  <si>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</si>
  <si>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</si>
  <si>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</si>
  <si>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</si>
  <si>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</si>
  <si>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</si>
  <si>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</si>
  <si>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</si>
  <si>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</si>
  <si>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</si>
  <si>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</si>
  <si>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</si>
  <si>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</si>
  <si>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</si>
  <si>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</si>
  <si>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</si>
  <si>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</si>
  <si>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</si>
  <si>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</si>
  <si>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</si>
  <si>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</si>
  <si>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</si>
  <si>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</si>
  <si>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</si>
  <si>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</si>
  <si>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</si>
  <si>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</si>
  <si>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</si>
  <si>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</si>
  <si>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</si>
  <si>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</si>
  <si>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</si>
  <si>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</si>
  <si>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</si>
  <si>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</si>
  <si>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</si>
  <si>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</si>
  <si>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</si>
  <si>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</si>
  <si>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</si>
  <si>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</si>
  <si>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</si>
  <si>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</si>
  <si>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</si>
  <si>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</si>
  <si>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</si>
  <si>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</si>
  <si>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</si>
  <si>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</si>
  <si>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</si>
  <si>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</si>
  <si>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</si>
  <si>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</si>
  <si>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</si>
  <si>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</si>
  <si>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</si>
  <si>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</si>
  <si>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</si>
  <si>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</si>
  <si>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</si>
  <si>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</si>
  <si>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</si>
  <si>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</si>
  <si>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</si>
  <si>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</si>
  <si>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</si>
  <si>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</si>
  <si>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</si>
  <si>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</si>
  <si>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</si>
  <si>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</si>
  <si>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</si>
  <si>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</si>
  <si>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</si>
  <si>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</si>
  <si>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</si>
  <si>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</si>
  <si>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</si>
  <si>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</si>
  <si>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</si>
  <si>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</si>
  <si>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</si>
  <si>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</si>
  <si>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</si>
  <si>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</si>
  <si>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</si>
  <si>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</si>
  <si>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</si>
  <si>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</si>
  <si>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</si>
  <si>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</si>
  <si>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</si>
  <si>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</si>
  <si>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</si>
  <si>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</si>
  <si>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</si>
  <si>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</si>
  <si>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</si>
  <si>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</si>
  <si>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</si>
  <si>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</si>
  <si>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</si>
  <si>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</si>
  <si>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</si>
  <si>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</si>
  <si>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</si>
  <si>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</si>
  <si>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</si>
  <si>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</si>
  <si>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</si>
  <si>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</si>
  <si>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</si>
  <si>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</si>
  <si>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</si>
  <si>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</si>
  <si>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</si>
  <si>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</si>
  <si>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</si>
  <si>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</si>
  <si>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</si>
  <si>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</si>
  <si>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</si>
  <si>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</si>
  <si>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</si>
  <si>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</si>
  <si>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</si>
  <si>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</si>
  <si>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</si>
  <si>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</si>
  <si>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</si>
  <si>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</si>
  <si>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</si>
  <si>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</si>
  <si>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</si>
  <si>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</si>
  <si>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</si>
  <si>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</si>
  <si>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</si>
  <si>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</si>
  <si>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</si>
  <si>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</si>
  <si>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</si>
  <si>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</si>
  <si>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</si>
  <si>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</si>
  <si>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</si>
  <si>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</si>
  <si>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</si>
  <si>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</si>
  <si>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</si>
  <si>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</si>
  <si>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</si>
  <si>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</si>
  <si>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</si>
  <si>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</si>
  <si>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</si>
  <si>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</si>
  <si>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</si>
  <si>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</si>
  <si>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</si>
  <si>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</si>
  <si>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</si>
  <si>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</si>
  <si>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</si>
  <si>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</si>
  <si>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</si>
  <si>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</si>
  <si>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</si>
  <si>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</si>
  <si>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</si>
  <si>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</si>
  <si>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</si>
  <si>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</si>
  <si>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</si>
  <si>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</si>
  <si>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</si>
  <si>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</si>
  <si>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</si>
  <si>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</si>
  <si>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</si>
  <si>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</si>
  <si>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</si>
  <si>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</si>
  <si>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</si>
  <si>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</si>
  <si>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</si>
  <si>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</si>
  <si>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</si>
  <si>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</si>
  <si>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</si>
  <si>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</si>
  <si>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</si>
  <si>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</si>
  <si>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</si>
  <si>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</si>
  <si>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</si>
  <si>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</si>
  <si>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</si>
  <si>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</si>
  <si>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</si>
  <si>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</si>
  <si>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</si>
  <si>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</si>
  <si>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</si>
  <si>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</si>
  <si>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</si>
  <si>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</si>
  <si>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</si>
  <si>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</si>
  <si>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</si>
  <si>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</si>
  <si>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</si>
  <si>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</si>
  <si>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</si>
  <si>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</si>
  <si>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</si>
  <si>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</si>
  <si>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</si>
  <si>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</si>
  <si>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</si>
  <si>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</si>
  <si>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</si>
  <si>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</si>
  <si>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</si>
  <si>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</si>
  <si>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</si>
  <si>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</si>
  <si>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</si>
  <si>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</si>
  <si>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</si>
  <si>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</si>
  <si>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</si>
  <si>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</si>
  <si>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</si>
  <si>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</si>
  <si>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</si>
  <si>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</si>
  <si>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</si>
  <si>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</si>
  <si>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</si>
  <si>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</si>
  <si>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</si>
  <si>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</si>
  <si>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</si>
  <si>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</si>
  <si>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</si>
  <si>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</si>
  <si>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</si>
  <si>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</si>
  <si>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</si>
  <si>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</si>
  <si>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</si>
  <si>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</si>
  <si>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</si>
  <si>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</si>
  <si>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</si>
  <si>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</si>
  <si>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</si>
  <si>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</si>
  <si>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</si>
  <si>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</si>
  <si>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</si>
  <si>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</si>
  <si>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</si>
  <si>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</si>
  <si>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</si>
  <si>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</si>
  <si>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</si>
  <si>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</si>
  <si>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</si>
  <si>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</si>
  <si>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</si>
  <si>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</si>
  <si>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</si>
  <si>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</si>
  <si>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</si>
  <si>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</si>
  <si>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</si>
  <si>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</si>
  <si>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</si>
  <si>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</si>
  <si>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</si>
  <si>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</si>
  <si>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</si>
  <si>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</si>
  <si>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</si>
  <si>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</si>
  <si>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</si>
  <si>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</si>
  <si>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</si>
  <si>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</si>
  <si>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</si>
  <si>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</si>
  <si>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</si>
  <si>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</si>
  <si>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</si>
  <si>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</si>
  <si>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</si>
  <si>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</si>
  <si>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</si>
  <si>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</si>
  <si>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</si>
  <si>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</si>
  <si>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</si>
  <si>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</si>
  <si>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</si>
  <si>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</si>
  <si>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</si>
  <si>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</si>
  <si>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</si>
  <si>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</si>
  <si>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</si>
  <si>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</si>
  <si>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</si>
  <si>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</si>
  <si>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</si>
  <si>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</si>
  <si>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</si>
  <si>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</si>
  <si>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</si>
  <si>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</si>
  <si>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</si>
  <si>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</si>
  <si>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</si>
  <si>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</si>
  <si>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</si>
  <si>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</si>
  <si>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</si>
  <si>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</si>
  <si>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</si>
  <si>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</si>
  <si>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</si>
  <si>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</si>
  <si>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</si>
  <si>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</si>
  <si>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</si>
  <si>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</si>
  <si>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</si>
  <si>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</si>
  <si>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</si>
  <si>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</si>
  <si>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</si>
  <si>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</si>
  <si>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</si>
  <si>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</si>
  <si>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</si>
  <si>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</si>
  <si>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</si>
  <si>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</si>
  <si>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</si>
  <si>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</si>
  <si>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</si>
  <si>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</si>
  <si>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</si>
  <si>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</si>
  <si>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</si>
  <si>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</si>
  <si>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</si>
  <si>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</si>
  <si>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</si>
  <si>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</si>
  <si>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</si>
  <si>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</si>
  <si>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</si>
  <si>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</si>
  <si>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</si>
  <si>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</si>
  <si>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</si>
  <si>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</si>
  <si>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</si>
  <si>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</si>
  <si>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</si>
  <si>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</si>
  <si>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</si>
  <si>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</si>
  <si>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</si>
  <si>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</si>
  <si>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</si>
  <si>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</si>
  <si>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</si>
  <si>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</si>
  <si>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</si>
  <si>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</si>
  <si>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</si>
  <si>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</si>
  <si>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</si>
  <si>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</si>
  <si>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</si>
  <si>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</si>
  <si>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</si>
  <si>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</si>
  <si>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</si>
  <si>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</si>
  <si>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</si>
  <si>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</si>
  <si>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</si>
  <si>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</si>
  <si>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</si>
  <si>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</si>
  <si>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</si>
  <si>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</si>
  <si>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</si>
  <si>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</si>
  <si>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</si>
  <si>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</si>
  <si>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</si>
  <si>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</si>
  <si>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</si>
  <si>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</si>
  <si>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</si>
  <si>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</si>
  <si>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</si>
  <si>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</si>
  <si>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</si>
  <si>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</si>
  <si>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</si>
  <si>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</si>
  <si>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</si>
  <si>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</si>
  <si>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</si>
  <si>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</si>
  <si>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</si>
  <si>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</si>
  <si>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</si>
  <si>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</si>
  <si>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</si>
  <si>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</si>
  <si>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</si>
  <si>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</si>
  <si>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</si>
  <si>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</si>
  <si>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</si>
  <si>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</si>
  <si>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</si>
  <si>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</si>
  <si>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</si>
  <si>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</si>
  <si>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</si>
  <si>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</si>
  <si>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</si>
  <si>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</si>
  <si>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</si>
  <si>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</si>
  <si>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</si>
  <si>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</si>
  <si>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</si>
  <si>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</si>
  <si>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</si>
  <si>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</si>
  <si>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</si>
  <si>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</si>
  <si>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</si>
  <si>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</si>
  <si>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</si>
  <si>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</si>
  <si>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</si>
  <si>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</si>
  <si>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</si>
  <si>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</si>
  <si>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</si>
  <si>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</si>
  <si>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</si>
  <si>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</si>
  <si>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</si>
  <si>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</si>
  <si>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</si>
  <si>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</si>
  <si>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</si>
  <si>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</si>
  <si>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</si>
  <si>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</si>
  <si>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</si>
  <si>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</si>
  <si>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</si>
  <si>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</si>
  <si>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</si>
  <si>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</si>
  <si>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</si>
  <si>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</si>
  <si>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</si>
  <si>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</si>
  <si>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</si>
  <si>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</si>
  <si>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</si>
  <si>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</si>
  <si>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</si>
  <si>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</si>
  <si>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</si>
  <si>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</si>
  <si>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</si>
  <si>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</si>
  <si>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</si>
  <si>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</si>
  <si>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</si>
  <si>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</si>
  <si>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</si>
  <si>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</si>
  <si>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</si>
  <si>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</si>
  <si>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</si>
  <si>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</si>
  <si>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</si>
  <si>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</si>
  <si>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</si>
  <si>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</si>
  <si>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</si>
  <si>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</si>
  <si>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</si>
  <si>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</si>
  <si>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</si>
  <si>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</si>
  <si>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</si>
  <si>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</si>
  <si>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</si>
  <si>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</si>
  <si>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</si>
  <si>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</si>
  <si>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</si>
  <si>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</si>
  <si>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</si>
  <si>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</si>
  <si>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</si>
  <si>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</si>
  <si>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</si>
  <si>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</si>
  <si>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</si>
  <si>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</si>
  <si>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</si>
  <si>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</si>
  <si>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</si>
  <si>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</si>
  <si>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</si>
  <si>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</si>
  <si>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</si>
  <si>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</si>
  <si>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</si>
  <si>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</si>
  <si>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</si>
  <si>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</si>
  <si>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</si>
  <si>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</si>
  <si>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</si>
  <si>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</si>
  <si>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</si>
  <si>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</si>
  <si>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</si>
  <si>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</si>
  <si>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</si>
  <si>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</si>
  <si>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</si>
  <si>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</si>
  <si>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</si>
  <si>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</si>
  <si>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</si>
  <si>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</si>
  <si>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</si>
  <si>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</si>
  <si>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</si>
  <si>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</si>
  <si>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</si>
  <si>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</si>
  <si>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</si>
  <si>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</si>
  <si>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</si>
  <si>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</si>
  <si>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</si>
  <si>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</si>
  <si>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</si>
  <si>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</si>
  <si>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</si>
  <si>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</si>
  <si>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</si>
  <si>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</si>
  <si>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</si>
  <si>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</si>
  <si>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</si>
  <si>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</si>
  <si>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</si>
  <si>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</si>
  <si>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</si>
  <si>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</si>
  <si>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</si>
  <si>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</si>
  <si>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</si>
  <si>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</si>
  <si>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</si>
  <si>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</si>
  <si>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</si>
  <si>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</si>
  <si>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</si>
  <si>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</si>
  <si>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</si>
  <si>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</si>
  <si>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</si>
  <si>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</si>
  <si>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</si>
  <si>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</si>
  <si>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</si>
  <si>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</si>
  <si>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</si>
  <si>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</si>
  <si>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</si>
  <si>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</si>
  <si>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</si>
  <si>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</si>
  <si>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</si>
  <si>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</si>
  <si>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</si>
  <si>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</si>
  <si>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</si>
  <si>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</si>
  <si>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</si>
  <si>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</si>
  <si>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</si>
  <si>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</si>
  <si>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</si>
  <si>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</si>
  <si>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</si>
  <si>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</si>
  <si>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</si>
  <si>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</si>
  <si>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</si>
  <si>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</si>
  <si>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</si>
  <si>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</si>
  <si>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</si>
  <si>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</si>
  <si>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</si>
  <si>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</si>
  <si>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</si>
  <si>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</si>
  <si>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</si>
  <si>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</si>
  <si>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</si>
  <si>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</si>
  <si>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</si>
  <si>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</si>
  <si>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</si>
  <si>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</si>
  <si>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</si>
  <si>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</si>
  <si>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</si>
  <si>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</si>
  <si>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</si>
  <si>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</si>
  <si>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</si>
  <si>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</si>
  <si>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</si>
  <si>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</si>
  <si>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</si>
  <si>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</si>
  <si>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</si>
  <si>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</si>
  <si>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</si>
  <si>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</si>
  <si>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</si>
  <si>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</si>
  <si>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</si>
  <si>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</si>
  <si>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</si>
  <si>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</si>
  <si>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</si>
  <si>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</si>
  <si>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</si>
  <si>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</si>
  <si>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</si>
  <si>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</si>
  <si>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</si>
  <si>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</si>
  <si>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</si>
  <si>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</si>
  <si>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</si>
  <si>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</si>
  <si>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</si>
  <si>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</si>
  <si>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</si>
  <si>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</si>
  <si>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</si>
  <si>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</si>
  <si>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</si>
  <si>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</si>
  <si>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</si>
  <si>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</si>
  <si>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</si>
  <si>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</si>
  <si>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</si>
  <si>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</si>
  <si>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</si>
  <si>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</si>
  <si>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</si>
  <si>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</si>
  <si>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</si>
  <si>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</si>
  <si>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</si>
  <si>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</si>
  <si>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</si>
  <si>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</si>
  <si>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</si>
  <si>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</si>
  <si>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</si>
  <si>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</si>
  <si>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</si>
  <si>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</si>
  <si>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</si>
  <si>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</si>
  <si>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</si>
  <si>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</si>
  <si>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</si>
  <si>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</si>
  <si>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</si>
  <si>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</si>
  <si>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</si>
  <si>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</si>
  <si>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</si>
  <si>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</si>
  <si>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</si>
  <si>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</si>
  <si>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</si>
  <si>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</si>
  <si>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</si>
  <si>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</si>
  <si>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</si>
  <si>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</si>
  <si>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</si>
  <si>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</si>
  <si>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</si>
  <si>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</si>
  <si>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</si>
  <si>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</si>
  <si>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</si>
  <si>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</si>
  <si>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</si>
  <si>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</si>
  <si>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</si>
  <si>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</si>
  <si>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</si>
  <si>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</si>
  <si>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</si>
  <si>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</si>
  <si>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</si>
  <si>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</si>
  <si>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</si>
  <si>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</si>
  <si>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</si>
  <si>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</si>
  <si>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</si>
  <si>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</si>
  <si>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</si>
  <si>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</si>
  <si>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</si>
  <si>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</si>
  <si>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</si>
  <si>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</si>
  <si>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</si>
  <si>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</si>
  <si>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</si>
  <si>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</si>
  <si>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</si>
  <si>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</si>
  <si>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</si>
  <si>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</si>
  <si>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</si>
  <si>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</si>
  <si>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</si>
  <si>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</si>
  <si>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</si>
  <si>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</si>
  <si>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</si>
  <si>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</si>
  <si>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</si>
  <si>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</si>
  <si>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</si>
  <si>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</si>
  <si>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</si>
  <si>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</si>
  <si>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</si>
  <si>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</si>
  <si>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</si>
  <si>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</si>
  <si>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</si>
  <si>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</si>
  <si>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</si>
  <si>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</si>
  <si>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</si>
  <si>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</si>
  <si>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</si>
  <si>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</si>
  <si>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</si>
  <si>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</si>
  <si>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</si>
  <si>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</si>
  <si>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</si>
  <si>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</si>
  <si>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</si>
  <si>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</si>
  <si>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</si>
  <si>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</si>
  <si>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</si>
  <si>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</si>
  <si>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</si>
  <si>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</si>
  <si>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</si>
  <si>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</si>
  <si>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</si>
  <si>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</si>
  <si>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</si>
  <si>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</si>
  <si>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</si>
  <si>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</si>
  <si>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</si>
  <si>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</si>
  <si>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</si>
  <si>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</si>
  <si>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</si>
  <si>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</si>
  <si>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</si>
  <si>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</si>
  <si>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</si>
  <si>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</si>
  <si>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</si>
  <si>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</si>
  <si>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</si>
  <si>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</si>
  <si>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</si>
  <si>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</si>
  <si>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</si>
  <si>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</si>
  <si>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</si>
  <si>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</si>
  <si>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</si>
  <si>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</si>
  <si>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</si>
  <si>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</si>
  <si>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</si>
  <si>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</si>
  <si>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</si>
  <si>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</si>
  <si>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</si>
  <si>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</si>
  <si>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</si>
  <si>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</si>
  <si>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</si>
  <si>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</si>
  <si>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</si>
  <si>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</si>
  <si>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</si>
  <si>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</si>
  <si>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</si>
  <si>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</si>
  <si>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</si>
  <si>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</si>
  <si>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</si>
  <si>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</si>
  <si>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</si>
  <si>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</si>
  <si>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</si>
  <si>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</si>
  <si>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</si>
  <si>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</si>
  <si>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</si>
  <si>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</si>
  <si>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</si>
  <si>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</si>
  <si>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</si>
  <si>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</si>
  <si>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</si>
  <si>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</si>
  <si>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</si>
  <si>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</si>
  <si>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</si>
  <si>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</si>
  <si>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</si>
  <si>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</si>
  <si>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</si>
  <si>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</si>
  <si>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</si>
  <si>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</si>
  <si>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</si>
  <si>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</si>
  <si>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</si>
  <si>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</si>
  <si>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</si>
  <si>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</si>
  <si>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</si>
  <si>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</si>
  <si>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</si>
  <si>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</si>
  <si>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</si>
  <si>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</si>
  <si>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</si>
  <si>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</si>
  <si>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</si>
  <si>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</si>
  <si>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</si>
  <si>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</si>
  <si>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</si>
  <si>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</si>
  <si>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</si>
  <si>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</si>
  <si>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</si>
  <si>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</si>
  <si>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</si>
  <si>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</si>
  <si>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</si>
  <si>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</si>
  <si>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</si>
  <si>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</si>
  <si>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</si>
  <si>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</si>
  <si>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</si>
  <si>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</si>
  <si>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</si>
  <si>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</si>
  <si>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</si>
  <si>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</si>
  <si>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</si>
  <si>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</si>
  <si>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</si>
  <si>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</si>
  <si>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</si>
  <si>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</si>
  <si>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</si>
  <si>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</si>
  <si>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</si>
  <si>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</si>
  <si>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</si>
  <si>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</si>
  <si>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</si>
  <si>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</si>
  <si>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</si>
  <si>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</si>
  <si>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</si>
  <si>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</si>
  <si>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</si>
  <si>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</si>
  <si>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</si>
  <si>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</si>
  <si>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</si>
  <si>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</si>
  <si>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</si>
  <si>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</si>
  <si>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</si>
  <si>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</si>
  <si>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</si>
  <si>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</si>
  <si>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</si>
  <si>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</si>
  <si>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</si>
  <si>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</si>
  <si>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</si>
  <si>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</si>
  <si>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</si>
  <si>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</si>
  <si>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</si>
  <si>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</si>
  <si>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</si>
  <si>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</si>
  <si>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</si>
  <si>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</si>
  <si>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</si>
  <si>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</si>
  <si>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</si>
  <si>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</si>
  <si>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</si>
  <si>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</si>
  <si>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</si>
  <si>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</si>
  <si>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</si>
  <si>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</si>
  <si>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</si>
  <si>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</si>
  <si>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</si>
  <si>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</si>
  <si>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</si>
  <si>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</si>
  <si>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</si>
  <si>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</si>
  <si>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</si>
  <si>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</si>
  <si>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</si>
  <si>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</si>
  <si>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</si>
  <si>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</si>
  <si>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</si>
  <si>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</si>
  <si>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</si>
  <si>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</si>
  <si>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</si>
  <si>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</si>
  <si>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</si>
  <si>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</si>
  <si>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</si>
  <si>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</si>
  <si>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</si>
  <si>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</si>
  <si>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</si>
  <si>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</si>
  <si>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</si>
  <si>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</si>
  <si>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</si>
  <si>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</si>
  <si>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</si>
  <si>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</si>
  <si>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</si>
  <si>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</si>
  <si>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</si>
  <si>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</si>
  <si>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</si>
  <si>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</si>
  <si>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</si>
  <si>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</si>
  <si>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</si>
  <si>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</si>
  <si>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</si>
  <si>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</si>
  <si>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</si>
  <si>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</si>
  <si>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</si>
  <si>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</si>
  <si>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</si>
  <si>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</si>
  <si>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</si>
  <si>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</si>
  <si>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</si>
  <si>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</si>
  <si>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</si>
  <si>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</si>
  <si>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</si>
  <si>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</si>
  <si>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</si>
  <si>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</si>
  <si>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</si>
  <si>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</si>
  <si>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</si>
  <si>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</si>
  <si>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</si>
  <si>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</si>
  <si>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</si>
  <si>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</si>
  <si>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</si>
  <si>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</si>
  <si>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</si>
  <si>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</si>
  <si>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</si>
  <si>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</si>
  <si>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</si>
  <si>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</si>
  <si>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</si>
  <si>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</si>
  <si>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</si>
  <si>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</si>
  <si>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</si>
  <si>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</si>
  <si>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</si>
  <si>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</si>
  <si>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</si>
  <si>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</si>
  <si>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</si>
  <si>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</si>
  <si>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</si>
  <si>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</si>
  <si>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</si>
  <si>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</si>
  <si>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</si>
  <si>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</si>
  <si>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</si>
  <si>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</si>
  <si>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</si>
  <si>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</si>
  <si>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</si>
  <si>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</si>
  <si>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</si>
  <si>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</si>
  <si>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</si>
  <si>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</si>
  <si>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</si>
  <si>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</si>
  <si>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</si>
  <si>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</si>
  <si>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</si>
  <si>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</si>
  <si>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</si>
  <si>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</si>
  <si>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</si>
  <si>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</si>
  <si>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</si>
  <si>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</si>
  <si>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</si>
  <si>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</si>
  <si>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</si>
  <si>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</si>
  <si>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</si>
  <si>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</si>
  <si>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</si>
  <si>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</si>
  <si>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</si>
  <si>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</si>
  <si>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</si>
  <si>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</si>
  <si>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</si>
  <si>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</si>
  <si>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</si>
  <si>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</si>
  <si>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</si>
  <si>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</si>
  <si>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</si>
  <si>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</si>
  <si>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</si>
  <si>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</si>
  <si>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</si>
  <si>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</si>
  <si>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</si>
  <si>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</si>
  <si>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</si>
  <si>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</si>
  <si>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</si>
  <si>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</si>
  <si>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</si>
  <si>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</si>
  <si>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</si>
  <si>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</si>
  <si>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</si>
  <si>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</si>
  <si>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</si>
  <si>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</si>
  <si>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</si>
  <si>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</si>
  <si>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</si>
  <si>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</si>
  <si>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</si>
  <si>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</si>
  <si>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</si>
  <si>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</si>
  <si>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</si>
  <si>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</si>
  <si>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</si>
  <si>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</si>
  <si>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</si>
  <si>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</si>
  <si>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</si>
  <si>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</si>
  <si>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</si>
  <si>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</si>
  <si>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</si>
  <si>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</si>
  <si>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</si>
  <si>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</si>
  <si>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</si>
  <si>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</si>
  <si>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</si>
  <si>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</si>
  <si>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</si>
  <si>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</si>
  <si>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</si>
  <si>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</si>
  <si>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</si>
  <si>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</si>
  <si>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</si>
  <si>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</si>
  <si>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</si>
  <si>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</si>
  <si>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</si>
  <si>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</si>
  <si>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</si>
  <si>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</si>
  <si>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</si>
  <si>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</si>
  <si>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</si>
  <si>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</si>
  <si>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</si>
  <si>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</si>
  <si>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</si>
  <si>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</si>
  <si>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</si>
  <si>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</si>
  <si>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</si>
  <si>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</si>
  <si>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</si>
  <si>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</si>
  <si>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</si>
  <si>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</si>
  <si>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</si>
  <si>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</si>
  <si>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</si>
  <si>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</si>
  <si>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</si>
  <si>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</si>
  <si>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</si>
  <si>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</si>
  <si>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</si>
  <si>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</si>
  <si>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</si>
  <si>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</si>
  <si>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</si>
  <si>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</si>
  <si>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</si>
  <si>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</si>
  <si>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</si>
  <si>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</si>
  <si>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</si>
  <si>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</si>
  <si>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</si>
  <si>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</si>
  <si>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</si>
  <si>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</si>
  <si>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</si>
  <si>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</si>
  <si>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</si>
  <si>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</si>
  <si>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</si>
  <si>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</si>
  <si>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</si>
  <si>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</si>
  <si>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</si>
  <si>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</si>
  <si>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</si>
  <si>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</si>
  <si>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</si>
  <si>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</si>
  <si>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</si>
  <si>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</si>
  <si>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</si>
  <si>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</si>
  <si>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</si>
  <si>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</si>
  <si>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</si>
  <si>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</si>
  <si>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</si>
  <si>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</si>
  <si>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</si>
  <si>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</si>
  <si>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</si>
  <si>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</si>
  <si>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</si>
  <si>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</si>
  <si>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</si>
  <si>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</si>
  <si>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</si>
  <si>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</si>
  <si>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</si>
  <si>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</si>
  <si>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</si>
  <si>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</si>
  <si>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</si>
  <si>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</si>
  <si>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</si>
  <si>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</si>
  <si>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</si>
  <si>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</si>
  <si>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</si>
  <si>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</si>
  <si>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</si>
  <si>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</si>
  <si>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</si>
  <si>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</si>
  <si>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</si>
  <si>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</si>
  <si>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</si>
  <si>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</si>
  <si>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</si>
  <si>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</si>
  <si>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</si>
  <si>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</si>
  <si>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</si>
  <si>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</si>
  <si>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</si>
  <si>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</si>
  <si>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</si>
  <si>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</si>
  <si>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</si>
  <si>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</si>
  <si>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</si>
  <si>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</si>
  <si>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</si>
  <si>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</si>
  <si>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</si>
  <si>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</si>
  <si>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</si>
  <si>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</si>
  <si>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</si>
  <si>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</si>
  <si>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</si>
  <si>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</si>
  <si>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</si>
  <si>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</si>
  <si>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</si>
  <si>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</si>
  <si>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</si>
  <si>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</si>
  <si>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</si>
  <si>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</si>
  <si>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</si>
  <si>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</si>
  <si>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</si>
  <si>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</si>
  <si>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</si>
  <si>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</si>
  <si>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</si>
  <si>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</si>
  <si>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</si>
  <si>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</si>
  <si>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</si>
  <si>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</si>
  <si>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</si>
  <si>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</si>
  <si>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</si>
  <si>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</si>
  <si>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</si>
  <si>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</si>
  <si>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</si>
  <si>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</si>
  <si>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</si>
  <si>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</si>
  <si>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</si>
  <si>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</si>
  <si>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</si>
  <si>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</si>
  <si>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</si>
  <si>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</si>
  <si>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</si>
  <si>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</si>
  <si>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</si>
  <si>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</si>
  <si>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</si>
  <si>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</si>
  <si>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</si>
  <si>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</si>
  <si>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</si>
  <si>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</si>
  <si>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</si>
  <si>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</si>
  <si>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</si>
  <si>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</si>
  <si>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</si>
  <si>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</si>
  <si>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</si>
  <si>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</si>
  <si>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</si>
  <si>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</si>
  <si>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</si>
  <si>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</si>
  <si>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</si>
  <si>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</si>
  <si>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</si>
  <si>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</si>
  <si>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</si>
  <si>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</si>
  <si>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</si>
  <si>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</si>
  <si>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</si>
  <si>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</si>
  <si>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</si>
  <si>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</si>
  <si>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</si>
  <si>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</si>
  <si>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</si>
  <si>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</si>
  <si>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</si>
  <si>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</si>
  <si>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</si>
  <si>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</si>
  <si>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</si>
  <si>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</si>
  <si>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</si>
  <si>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</si>
  <si>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</si>
  <si>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</si>
  <si>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</si>
  <si>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</si>
  <si>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</si>
  <si>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</si>
  <si>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</si>
  <si>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</si>
  <si>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</si>
  <si>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</si>
  <si>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</si>
  <si>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</si>
  <si>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</si>
  <si>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</si>
  <si>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</si>
  <si>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</si>
  <si>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</si>
  <si>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</si>
  <si>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</si>
  <si>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</si>
  <si>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</si>
  <si>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</si>
  <si>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</si>
  <si>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</si>
  <si>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</si>
  <si>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</si>
  <si>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</si>
  <si>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</si>
  <si>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</si>
  <si>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</si>
  <si>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</si>
  <si>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</si>
  <si>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</si>
  <si>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</si>
  <si>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</si>
  <si>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</si>
  <si>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</si>
  <si>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</si>
  <si>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</si>
  <si>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</si>
  <si>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</si>
  <si>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</si>
  <si>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</si>
  <si>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</si>
  <si>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</si>
  <si>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</si>
  <si>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</si>
  <si>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</si>
  <si>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</si>
  <si>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</si>
  <si>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</si>
  <si>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</si>
  <si>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</si>
  <si>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</si>
  <si>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</si>
  <si>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</si>
  <si>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</si>
  <si>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</si>
  <si>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</si>
  <si>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</si>
  <si>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</si>
  <si>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</si>
  <si>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</si>
  <si>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</si>
  <si>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</si>
  <si>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</si>
  <si>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</si>
  <si>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</si>
  <si>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</si>
  <si>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</si>
  <si>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</si>
  <si>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</si>
  <si>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</si>
  <si>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</si>
  <si>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</si>
  <si>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</si>
  <si>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</si>
  <si>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</si>
  <si>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</si>
  <si>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</si>
  <si>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</si>
  <si>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</si>
  <si>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</si>
  <si>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</si>
  <si>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</si>
  <si>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</si>
  <si>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</si>
  <si>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</si>
  <si>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</si>
  <si>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</si>
  <si>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</si>
  <si>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</si>
  <si>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</si>
  <si>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</si>
  <si>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</si>
  <si>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</si>
  <si>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</si>
  <si>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</si>
  <si>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</si>
  <si>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</si>
  <si>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</si>
  <si>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</si>
  <si>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</si>
  <si>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</si>
  <si>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</si>
  <si>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</si>
  <si>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</si>
  <si>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</si>
  <si>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</si>
  <si>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</si>
  <si>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</si>
  <si>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</si>
  <si>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</si>
  <si>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</si>
  <si>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</si>
  <si>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</si>
  <si>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</si>
  <si>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</si>
  <si>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</si>
  <si>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</si>
  <si>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</si>
  <si>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</si>
  <si>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</si>
  <si>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</si>
  <si>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</si>
  <si>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</si>
  <si>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</si>
  <si>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</si>
  <si>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</si>
  <si>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</si>
  <si>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</si>
  <si>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</si>
  <si>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</si>
  <si>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</si>
  <si>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</si>
  <si>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</si>
  <si>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</si>
  <si>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</si>
  <si>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</si>
  <si>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</si>
  <si>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</si>
  <si>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</si>
  <si>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</si>
  <si>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</si>
  <si>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</si>
  <si>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</si>
  <si>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</si>
  <si>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</si>
  <si>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</si>
  <si>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</si>
  <si>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</si>
  <si>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</si>
  <si>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</si>
  <si>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</si>
  <si>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</si>
  <si>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</si>
  <si>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</si>
  <si>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</si>
  <si>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</si>
  <si>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</si>
  <si>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</si>
  <si>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</si>
  <si>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</si>
  <si>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</si>
  <si>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</si>
  <si>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</si>
  <si>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</si>
  <si>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</si>
  <si>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</si>
  <si>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</si>
  <si>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</si>
  <si>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</si>
  <si>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</si>
  <si>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</si>
  <si>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</si>
  <si>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</si>
  <si>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</si>
  <si>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</si>
  <si>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</si>
  <si>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</si>
  <si>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</si>
  <si>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</si>
  <si>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</si>
  <si>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</si>
  <si>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</si>
  <si>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</si>
  <si>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</si>
  <si>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</si>
  <si>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</si>
  <si>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</si>
  <si>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</si>
  <si>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</si>
  <si>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</si>
  <si>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</si>
  <si>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</si>
  <si>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</si>
  <si>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</si>
  <si>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</si>
  <si>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</si>
  <si>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</si>
  <si>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</si>
  <si>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</si>
  <si>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</si>
  <si>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</si>
  <si>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</si>
  <si>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</si>
  <si>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</si>
  <si>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</si>
  <si>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</si>
  <si>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</si>
  <si>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</si>
  <si>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</si>
  <si>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</si>
  <si>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</si>
  <si>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</si>
  <si>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</si>
  <si>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</si>
  <si>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</si>
  <si>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</si>
  <si>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</si>
  <si>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</si>
  <si>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</si>
  <si>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</si>
  <si>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</si>
  <si>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</si>
  <si>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</si>
  <si>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</si>
  <si>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</si>
  <si>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</si>
  <si>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</si>
  <si>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</si>
  <si>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</si>
  <si>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</si>
  <si>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</si>
  <si>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</si>
  <si>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</si>
  <si>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</si>
  <si>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</si>
  <si>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</si>
  <si>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</si>
  <si>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</si>
  <si>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</si>
  <si>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</si>
  <si>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</si>
  <si>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</si>
  <si>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</si>
  <si>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</si>
  <si>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</si>
  <si>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</si>
  <si>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</si>
  <si>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</si>
  <si>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</si>
  <si>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</si>
  <si>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</si>
  <si>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</si>
  <si>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</si>
  <si>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</si>
  <si>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</si>
  <si>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</si>
  <si>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</si>
  <si>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</si>
  <si>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</si>
  <si>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</si>
  <si>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</si>
  <si>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</si>
  <si>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</si>
  <si>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</si>
  <si>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</si>
  <si>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</si>
  <si>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</si>
  <si>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</si>
  <si>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</si>
  <si>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</si>
  <si>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</si>
  <si>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</si>
  <si>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</si>
  <si>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</si>
  <si>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</si>
  <si>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</si>
  <si>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</si>
  <si>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</si>
  <si>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</si>
  <si>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</si>
  <si>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</si>
  <si>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</si>
  <si>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</si>
  <si>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</si>
  <si>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</si>
  <si>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</si>
  <si>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</si>
  <si>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</si>
  <si>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</si>
  <si>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</si>
  <si>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</si>
  <si>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</si>
  <si>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</si>
  <si>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</si>
  <si>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</si>
  <si>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</si>
  <si>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</si>
  <si>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</si>
  <si>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</si>
  <si>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</si>
  <si>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</si>
  <si>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</si>
  <si>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</si>
  <si>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</si>
  <si>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</si>
  <si>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</si>
  <si>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</si>
  <si>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</si>
  <si>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</si>
  <si>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</si>
  <si>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</si>
  <si>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</si>
  <si>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</si>
  <si>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</si>
  <si>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</si>
  <si>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</si>
  <si>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</si>
  <si>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</si>
  <si>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</si>
  <si>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</si>
  <si>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</si>
  <si>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</si>
  <si>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</si>
  <si>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</si>
  <si>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</si>
  <si>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</si>
  <si>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</si>
  <si>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</si>
  <si>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</si>
  <si>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</si>
  <si>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</si>
  <si>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</si>
  <si>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</si>
  <si>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</si>
  <si>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</si>
  <si>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</si>
  <si>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</si>
  <si>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</si>
  <si>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</si>
  <si>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</si>
  <si>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</si>
  <si>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</si>
  <si>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</si>
  <si>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</si>
  <si>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</si>
  <si>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</si>
  <si>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</si>
  <si>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</si>
  <si>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</si>
  <si>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</si>
  <si>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</si>
  <si>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</si>
  <si>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</si>
  <si>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</si>
  <si>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</si>
  <si>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</si>
  <si>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</si>
  <si>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</si>
  <si>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</si>
  <si>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</si>
  <si>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</si>
  <si>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</si>
  <si>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</si>
  <si>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</si>
  <si>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</si>
  <si>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</si>
  <si>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</si>
  <si>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</si>
  <si>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</si>
  <si>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</si>
  <si>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</si>
  <si>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</si>
  <si>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</si>
  <si>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</si>
  <si>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</si>
  <si>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</si>
  <si>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</si>
  <si>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</si>
  <si>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</si>
  <si>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</si>
  <si>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</si>
  <si>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</si>
  <si>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</si>
  <si>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</si>
  <si>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</si>
  <si>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</si>
  <si>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</si>
  <si>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</si>
  <si>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</si>
  <si>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</si>
  <si>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</si>
  <si>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</si>
  <si>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</si>
  <si>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</si>
  <si>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</si>
  <si>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</si>
  <si>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</si>
  <si>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</si>
  <si>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</si>
  <si>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</si>
  <si>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</si>
  <si>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</si>
  <si>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</si>
  <si>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</si>
  <si>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</si>
  <si>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</si>
  <si>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</si>
  <si>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</si>
  <si>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</si>
  <si>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</si>
  <si>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</si>
  <si>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</si>
  <si>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</si>
  <si>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</si>
  <si>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</si>
  <si>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</si>
  <si>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</si>
  <si>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</si>
  <si>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</si>
  <si>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</si>
  <si>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</si>
  <si>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</si>
  <si>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</si>
  <si>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</si>
  <si>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</si>
  <si>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</si>
  <si>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</si>
  <si>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</si>
  <si>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</si>
  <si>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</si>
  <si>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</si>
  <si>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</si>
  <si>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</si>
  <si>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</si>
  <si>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</si>
  <si>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</si>
  <si>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</si>
  <si>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</si>
  <si>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</si>
  <si>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</si>
  <si>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</si>
  <si>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</si>
  <si>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</si>
  <si>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</si>
  <si>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</si>
  <si>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</si>
  <si>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</si>
  <si>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</si>
  <si>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</si>
  <si>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</si>
  <si>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</si>
  <si>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</si>
  <si>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</si>
  <si>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</si>
  <si>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</si>
  <si>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</si>
  <si>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</si>
  <si>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</si>
  <si>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</si>
  <si>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</si>
  <si>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</si>
  <si>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</si>
  <si>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</si>
  <si>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</si>
  <si>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</si>
  <si>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</si>
  <si>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</si>
  <si>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</si>
  <si>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</si>
  <si>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</si>
  <si>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</si>
  <si>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</si>
  <si>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</si>
  <si>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</si>
  <si>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</si>
  <si>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</si>
  <si>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</si>
  <si>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</si>
  <si>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</si>
  <si>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</si>
  <si>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</si>
  <si>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</si>
  <si>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</si>
  <si>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</si>
  <si>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</si>
  <si>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</si>
  <si>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</si>
  <si>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</si>
  <si>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</si>
  <si>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</si>
  <si>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</si>
  <si>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</si>
  <si>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</si>
  <si>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</si>
  <si>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</si>
  <si>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</si>
  <si>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</si>
  <si>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</si>
  <si>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</si>
  <si>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</si>
  <si>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</si>
  <si>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</si>
  <si>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</si>
  <si>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</si>
  <si>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</si>
  <si>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</si>
  <si>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</si>
  <si>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</si>
  <si>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</si>
  <si>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</si>
  <si>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</si>
  <si>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</si>
  <si>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</si>
  <si>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</si>
  <si>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</si>
  <si>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</si>
  <si>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</si>
  <si>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</si>
  <si>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</si>
  <si>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</si>
  <si>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</si>
  <si>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</si>
  <si>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</si>
  <si>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</si>
  <si>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</si>
  <si>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</si>
  <si>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</si>
  <si>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</si>
  <si>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</si>
  <si>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</si>
  <si>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</si>
  <si>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</si>
  <si>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</si>
  <si>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</si>
  <si>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</si>
  <si>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</si>
  <si>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</si>
  <si>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</si>
  <si>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</si>
  <si>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</si>
  <si>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</si>
  <si>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</si>
  <si>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</si>
  <si>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</si>
  <si>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</si>
  <si>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</si>
  <si>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</si>
  <si>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</si>
  <si>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</si>
  <si>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</si>
  <si>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</si>
  <si>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</si>
  <si>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</si>
  <si>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</si>
  <si>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</si>
  <si>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</si>
  <si>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</si>
  <si>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</si>
  <si>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</si>
  <si>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</si>
  <si>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</si>
  <si>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</si>
  <si>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</si>
  <si>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</si>
  <si>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</si>
  <si>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</si>
  <si>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</si>
  <si>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</si>
  <si>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</si>
  <si>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</si>
  <si>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</si>
  <si>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</si>
  <si>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</si>
  <si>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</si>
  <si>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</si>
  <si>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</si>
  <si>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</si>
  <si>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</si>
  <si>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</si>
  <si>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</si>
  <si>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</si>
  <si>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</si>
  <si>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</si>
  <si>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</si>
  <si>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</si>
  <si>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</si>
  <si>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</si>
  <si>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</si>
  <si>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</si>
  <si>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</si>
  <si>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</si>
  <si>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</si>
  <si>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</si>
  <si>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</si>
  <si>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</si>
  <si>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</si>
  <si>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</si>
  <si>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</si>
  <si>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</si>
  <si>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</si>
  <si>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</si>
  <si>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</si>
  <si>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</si>
  <si>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</si>
  <si>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</si>
  <si>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</si>
  <si>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</si>
  <si>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</si>
  <si>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</si>
  <si>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</si>
  <si>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</si>
  <si>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</si>
  <si>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</si>
  <si>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</si>
  <si>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</si>
  <si>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</si>
  <si>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</si>
  <si>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</si>
  <si>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</si>
  <si>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</si>
  <si>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</si>
  <si>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</si>
  <si>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</si>
  <si>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</si>
  <si>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</si>
  <si>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</si>
  <si>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</si>
  <si>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</si>
  <si>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</si>
  <si>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</si>
  <si>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</si>
  <si>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</si>
  <si>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</si>
  <si>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</si>
  <si>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</si>
  <si>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</si>
  <si>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</si>
  <si>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</si>
  <si>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</si>
  <si>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</si>
  <si>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</si>
  <si>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</si>
  <si>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</si>
  <si>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</si>
  <si>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</si>
  <si>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</si>
  <si>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</si>
  <si>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</si>
  <si>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</si>
  <si>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</si>
  <si>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</si>
  <si>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</si>
  <si>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</si>
  <si>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</si>
  <si>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</si>
  <si>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</si>
  <si>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</si>
  <si>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</si>
  <si>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</si>
  <si>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</si>
  <si>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</si>
  <si>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</si>
  <si>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</si>
  <si>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</si>
  <si>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</si>
  <si>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</si>
  <si>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</si>
  <si>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</si>
  <si>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</si>
  <si>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</si>
  <si>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</si>
  <si>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</si>
  <si>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</si>
  <si>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</si>
  <si>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</si>
  <si>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</si>
  <si>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</si>
  <si>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</si>
  <si>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</si>
  <si>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</si>
  <si>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</si>
  <si>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</si>
  <si>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</si>
  <si>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</si>
  <si>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</si>
  <si>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</si>
  <si>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</si>
  <si>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</si>
  <si>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</si>
  <si>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</si>
  <si>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</si>
  <si>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</si>
  <si>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</si>
  <si>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</si>
  <si>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</si>
  <si>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</si>
  <si>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</si>
  <si>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</si>
  <si>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</si>
  <si>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</si>
  <si>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</si>
  <si>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</si>
  <si>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</si>
  <si>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</si>
  <si>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</si>
  <si>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</si>
  <si>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</si>
  <si>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</si>
  <si>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</si>
  <si>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</si>
  <si>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</si>
  <si>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</si>
  <si>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</si>
  <si>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</si>
  <si>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</si>
  <si>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</si>
  <si>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</si>
  <si>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</si>
  <si>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</si>
  <si>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</si>
  <si>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</si>
  <si>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</si>
  <si>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</si>
  <si>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</si>
  <si>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</si>
  <si>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</si>
  <si>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</si>
  <si>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</si>
  <si>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</si>
  <si>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</si>
  <si>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</si>
  <si>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</si>
  <si>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</si>
  <si>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</si>
  <si>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</si>
  <si>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</si>
  <si>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</si>
  <si>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</si>
  <si>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</si>
  <si>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</si>
  <si>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</si>
  <si>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</si>
  <si>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</si>
  <si>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</si>
  <si>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</si>
  <si>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</si>
  <si>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</si>
  <si>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</si>
  <si>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</si>
  <si>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</si>
  <si>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</si>
  <si>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</si>
  <si>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</si>
  <si>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</si>
  <si>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</si>
  <si>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</si>
  <si>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</si>
  <si>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</si>
  <si>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</si>
  <si>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</si>
  <si>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</si>
  <si>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</si>
  <si>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</si>
  <si>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</si>
  <si>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</si>
  <si>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</si>
  <si>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</si>
  <si>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</si>
  <si>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</si>
  <si>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</si>
  <si>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</si>
  <si>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</si>
  <si>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</si>
  <si>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</si>
  <si>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</si>
  <si>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</si>
  <si>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</si>
  <si>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</si>
  <si>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</si>
  <si>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</si>
  <si>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</si>
  <si>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</si>
  <si>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</si>
  <si>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</si>
  <si>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</si>
  <si>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</si>
  <si>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</si>
  <si>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</si>
  <si>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</si>
  <si>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</si>
  <si>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</si>
  <si>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</si>
  <si>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</si>
  <si>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</si>
  <si>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</si>
  <si>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</si>
  <si>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</si>
  <si>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</si>
  <si>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</si>
  <si>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</si>
  <si>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</si>
  <si>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</si>
  <si>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</si>
  <si>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</si>
  <si>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</si>
  <si>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</si>
  <si>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</si>
  <si>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</si>
  <si>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</si>
  <si>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</si>
  <si>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</si>
  <si>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</si>
  <si>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</si>
  <si>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</si>
  <si>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</si>
  <si>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</si>
  <si>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</si>
  <si>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</si>
  <si>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</si>
  <si>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</si>
  <si>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</si>
  <si>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</si>
  <si>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</si>
  <si>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</si>
  <si>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</si>
  <si>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</si>
  <si>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</si>
  <si>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</si>
  <si>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</si>
  <si>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</si>
  <si>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</si>
  <si>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</si>
  <si>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</si>
  <si>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</si>
  <si>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</si>
  <si>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</si>
  <si>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</si>
  <si>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</si>
  <si>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</si>
  <si>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</si>
  <si>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</si>
  <si>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</si>
  <si>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</si>
  <si>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</si>
  <si>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</si>
  <si>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</si>
  <si>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</si>
  <si>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</si>
  <si>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</si>
  <si>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</si>
  <si>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</si>
  <si>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</si>
  <si>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</si>
  <si>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</si>
  <si>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</si>
  <si>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</si>
  <si>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</si>
  <si>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</si>
  <si>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</si>
  <si>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</si>
  <si>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</si>
  <si>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</si>
  <si>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</si>
  <si>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</si>
  <si>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</si>
  <si>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</si>
  <si>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</si>
  <si>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</si>
  <si>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</si>
  <si>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</si>
  <si>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</si>
  <si>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</si>
  <si>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</si>
  <si>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</si>
  <si>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</si>
  <si>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</si>
  <si>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</si>
  <si>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</si>
  <si>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</si>
  <si>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</si>
  <si>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</si>
  <si>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</si>
  <si>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</si>
  <si>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</si>
  <si>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</si>
  <si>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</si>
  <si>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</si>
  <si>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</si>
  <si>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</si>
  <si>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</si>
  <si>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</si>
  <si>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</si>
  <si>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</si>
  <si>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</si>
  <si>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</si>
  <si>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</si>
  <si>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</si>
  <si>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</si>
  <si>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</si>
  <si>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</si>
  <si>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</si>
  <si>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</si>
  <si>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</si>
  <si>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</si>
  <si>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</si>
  <si>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</si>
  <si>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</si>
  <si>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</si>
  <si>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</si>
  <si>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</si>
  <si>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</si>
  <si>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</si>
  <si>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</si>
  <si>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</si>
  <si>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</si>
  <si>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</si>
  <si>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</si>
  <si>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</si>
  <si>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</si>
  <si>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</si>
  <si>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</si>
  <si>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</si>
  <si>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</si>
  <si>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</si>
  <si>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</si>
  <si>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</si>
  <si>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</si>
  <si>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</si>
  <si>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</si>
  <si>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</si>
  <si>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</si>
  <si>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</si>
  <si>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</si>
  <si>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</si>
  <si>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</si>
  <si>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</si>
  <si>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</si>
  <si>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</si>
  <si>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</si>
  <si>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</si>
  <si>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</si>
  <si>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</si>
  <si>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</si>
  <si>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</si>
  <si>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</si>
  <si>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</si>
  <si>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</si>
  <si>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</si>
  <si>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</si>
  <si>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</si>
  <si>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</si>
  <si>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</si>
  <si>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</si>
  <si>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</si>
  <si>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</si>
  <si>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</si>
  <si>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</si>
  <si>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</si>
  <si>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</si>
  <si>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</si>
  <si>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</si>
  <si>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</si>
  <si>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</si>
  <si>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</si>
  <si>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</si>
  <si>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</si>
  <si>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</si>
  <si>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</si>
  <si>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</si>
  <si>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</si>
  <si>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</si>
  <si>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</si>
  <si>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</si>
  <si>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</si>
  <si>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</si>
  <si>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</si>
  <si>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</si>
  <si>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</si>
  <si>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</si>
  <si>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</si>
  <si>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</si>
  <si>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</si>
  <si>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</si>
  <si>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</si>
  <si>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</si>
  <si>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</si>
  <si>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</si>
  <si>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</si>
  <si>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</si>
  <si>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</si>
  <si>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</si>
  <si>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</si>
  <si>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</si>
  <si>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</si>
  <si>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</si>
  <si>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</si>
  <si>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</si>
  <si>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</si>
  <si>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</si>
  <si>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</si>
  <si>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</si>
  <si>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</si>
  <si>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</si>
  <si>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</si>
  <si>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</si>
  <si>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</si>
  <si>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</si>
  <si>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</si>
  <si>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</si>
  <si>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</si>
  <si>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</si>
  <si>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</si>
  <si>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</si>
  <si>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</si>
  <si>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</si>
  <si>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</si>
  <si>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</si>
  <si>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</si>
  <si>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</si>
  <si>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</si>
  <si>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</si>
  <si>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</si>
  <si>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</si>
  <si>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</si>
  <si>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</si>
  <si>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</si>
  <si>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</si>
  <si>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</si>
  <si>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</si>
  <si>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</si>
  <si>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</si>
  <si>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</si>
  <si>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</si>
  <si>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</si>
  <si>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</si>
  <si>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</si>
  <si>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</si>
  <si>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</si>
  <si>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</si>
  <si>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</si>
  <si>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</si>
  <si>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</si>
  <si>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</si>
  <si>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</si>
  <si>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</si>
  <si>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</si>
  <si>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</si>
  <si>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</si>
  <si>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</si>
  <si>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</si>
  <si>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</si>
  <si>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</si>
  <si>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</si>
  <si>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</si>
  <si>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</si>
  <si>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</si>
  <si>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</si>
  <si>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</si>
  <si>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</si>
  <si>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</si>
  <si>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</si>
  <si>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</si>
  <si>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</si>
  <si>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</si>
  <si>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</si>
  <si>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</si>
  <si>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</si>
  <si>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</si>
  <si>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</si>
  <si>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</si>
  <si>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</si>
  <si>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</si>
  <si>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</si>
  <si>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</si>
  <si>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</si>
  <si>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</si>
  <si>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</si>
  <si>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</si>
  <si>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</si>
  <si>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</si>
  <si>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</si>
  <si>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</si>
  <si>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</si>
  <si>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</si>
  <si>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</si>
  <si>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</si>
  <si>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</si>
  <si>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</si>
  <si>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</si>
  <si>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</si>
  <si>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</si>
  <si>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</si>
  <si>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</si>
  <si>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</si>
  <si>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</si>
  <si>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</si>
  <si>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</si>
  <si>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</si>
  <si>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</si>
  <si>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</si>
  <si>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</si>
  <si>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</si>
  <si>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</si>
  <si>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</si>
  <si>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</si>
  <si>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</si>
  <si>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</si>
  <si>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</si>
  <si>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</si>
  <si>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</si>
  <si>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</si>
  <si>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</si>
  <si>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</si>
  <si>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</si>
  <si>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</si>
  <si>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</si>
  <si>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</si>
  <si>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</si>
  <si>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</si>
  <si>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</si>
  <si>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</si>
  <si>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</si>
  <si>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</si>
  <si>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</si>
  <si>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</si>
  <si>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</si>
  <si>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</si>
  <si>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</si>
  <si>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</si>
  <si>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</si>
  <si>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</si>
  <si>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</si>
  <si>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</si>
  <si>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</si>
  <si>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</si>
  <si>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</si>
  <si>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</si>
  <si>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</si>
  <si>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</si>
  <si>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</si>
  <si>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</si>
  <si>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</si>
  <si>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</si>
  <si>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</si>
  <si>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</si>
  <si>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</si>
  <si>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</si>
  <si>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</si>
  <si>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</si>
  <si>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</si>
  <si>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</si>
  <si>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</si>
  <si>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</si>
  <si>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</si>
  <si>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</si>
  <si>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</si>
  <si>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</si>
  <si>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</si>
  <si>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</si>
  <si>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</si>
  <si>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</si>
  <si>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</si>
  <si>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</si>
  <si>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</si>
  <si>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</si>
  <si>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</si>
  <si>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</si>
  <si>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</si>
  <si>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</si>
  <si>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</si>
  <si>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</si>
  <si>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</si>
  <si>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</si>
  <si>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</si>
  <si>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</si>
  <si>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</si>
  <si>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</si>
  <si>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</si>
  <si>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</si>
  <si>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</si>
  <si>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</si>
  <si>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</si>
  <si>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</si>
  <si>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</si>
  <si>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</si>
  <si>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</si>
  <si>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</si>
  <si>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</si>
  <si>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</si>
  <si>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</si>
  <si>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</si>
  <si>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</si>
  <si>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</si>
  <si>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</si>
  <si>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</si>
  <si>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</si>
  <si>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</si>
  <si>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</si>
  <si>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</si>
  <si>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</si>
  <si>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</si>
  <si>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</si>
  <si>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</si>
  <si>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</si>
  <si>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</si>
  <si>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</si>
  <si>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</si>
  <si>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</si>
  <si>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</si>
  <si>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</si>
  <si>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</si>
  <si>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</si>
  <si>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</si>
  <si>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</si>
  <si>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</si>
  <si>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</si>
  <si>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</si>
  <si>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</si>
  <si>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</si>
  <si>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</si>
  <si>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</si>
  <si>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</si>
  <si>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</si>
  <si>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</si>
  <si>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</si>
  <si>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</si>
  <si>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</si>
  <si>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</si>
  <si>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</si>
  <si>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</si>
  <si>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</si>
  <si>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</si>
  <si>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</si>
  <si>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</si>
  <si>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</si>
  <si>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</si>
  <si>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</si>
  <si>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</si>
  <si>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</si>
  <si>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</si>
  <si>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</si>
  <si>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</si>
  <si>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</si>
  <si>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</si>
  <si>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</si>
  <si>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</si>
  <si>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</si>
  <si>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</si>
  <si>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</si>
  <si>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</si>
  <si>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</si>
  <si>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</si>
  <si>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</si>
  <si>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</si>
  <si>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</si>
  <si>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</si>
  <si>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</si>
  <si>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</si>
  <si>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</si>
  <si>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</si>
  <si>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</si>
  <si>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</si>
  <si>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</si>
  <si>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</si>
  <si>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</si>
  <si>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</si>
  <si>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</si>
  <si>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</si>
  <si>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</si>
  <si>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</si>
  <si>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</si>
  <si>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</si>
  <si>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</si>
  <si>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</si>
  <si>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</si>
  <si>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</si>
  <si>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</si>
  <si>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</si>
  <si>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</si>
  <si>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</si>
  <si>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</si>
  <si>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</si>
  <si>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</si>
  <si>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</si>
  <si>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</si>
  <si>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</si>
  <si>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</si>
  <si>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</si>
  <si>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</si>
  <si>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</si>
  <si>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</si>
  <si>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</si>
  <si>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</si>
  <si>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</si>
  <si>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</si>
  <si>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</si>
  <si>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</si>
  <si>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</si>
  <si>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</si>
  <si>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</si>
  <si>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</si>
  <si>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</si>
  <si>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</si>
  <si>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</si>
  <si>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</si>
  <si>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</si>
  <si>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</si>
  <si>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</si>
  <si>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</si>
  <si>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</si>
  <si>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</si>
  <si>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</si>
  <si>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</si>
  <si>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</si>
  <si>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</si>
  <si>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</si>
  <si>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</si>
  <si>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</si>
  <si>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</si>
  <si>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</si>
  <si>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</si>
  <si>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</si>
  <si>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</si>
  <si>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</si>
  <si>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</si>
  <si>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</si>
  <si>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</si>
  <si>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</si>
  <si>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</si>
  <si>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</si>
  <si>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</si>
  <si>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</si>
  <si>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</si>
  <si>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</si>
  <si>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</si>
  <si>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</si>
  <si>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</si>
  <si>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</si>
  <si>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</si>
  <si>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</si>
  <si>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</si>
  <si>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</si>
  <si>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</si>
  <si>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</si>
  <si>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</si>
  <si>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</si>
  <si>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</si>
  <si>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</si>
  <si>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</si>
  <si>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</si>
  <si>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</si>
  <si>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</si>
  <si>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</si>
  <si>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</si>
  <si>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</si>
  <si>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</si>
  <si>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</si>
  <si>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</si>
  <si>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</si>
  <si>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</si>
  <si>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</si>
  <si>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</si>
  <si>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</si>
  <si>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</si>
  <si>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</si>
  <si>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</si>
  <si>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</si>
  <si>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</si>
  <si>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</si>
  <si>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</si>
  <si>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</si>
  <si>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</si>
  <si>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</si>
  <si>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</si>
  <si>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</si>
  <si>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</si>
  <si>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</si>
  <si>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</si>
  <si>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</si>
  <si>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</si>
  <si>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</si>
  <si>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</si>
  <si>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</si>
  <si>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</si>
  <si>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</si>
  <si>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</si>
  <si>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</si>
  <si>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</si>
  <si>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</si>
  <si>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</si>
  <si>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</si>
  <si>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</si>
  <si>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</si>
  <si>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</si>
  <si>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</si>
  <si>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</si>
  <si>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</si>
  <si>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</si>
  <si>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</si>
  <si>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</si>
  <si>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</si>
  <si>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</si>
  <si>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</si>
  <si>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</si>
  <si>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</si>
  <si>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</si>
  <si>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</si>
  <si>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</si>
  <si>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</si>
  <si>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</si>
  <si>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</si>
  <si>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</si>
  <si>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</si>
  <si>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</si>
  <si>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</si>
  <si>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</si>
  <si>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</si>
  <si>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</si>
  <si>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</si>
  <si>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</si>
  <si>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</si>
  <si>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</si>
  <si>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</si>
  <si>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</si>
  <si>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</si>
  <si>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</si>
  <si>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</si>
  <si>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</si>
  <si>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</si>
  <si>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</si>
  <si>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</si>
  <si>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</si>
  <si>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</si>
  <si>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</si>
  <si>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</si>
  <si>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</si>
  <si>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</si>
  <si>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</si>
  <si>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</si>
  <si>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</si>
  <si>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</si>
  <si>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</si>
  <si>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</si>
  <si>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</si>
  <si>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</si>
  <si>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</si>
  <si>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</si>
  <si>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</si>
  <si>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</si>
  <si>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</si>
  <si>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</si>
  <si>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</si>
  <si>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</si>
  <si>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</si>
  <si>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</si>
  <si>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</si>
  <si>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</si>
  <si>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</si>
  <si>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</si>
  <si>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</si>
  <si>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</si>
  <si>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</si>
  <si>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</si>
  <si>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</si>
  <si>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</si>
  <si>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</si>
  <si>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</si>
  <si>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</si>
  <si>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</si>
  <si>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</si>
  <si>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</si>
  <si>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</si>
  <si>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</si>
  <si>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</si>
  <si>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</si>
  <si>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</si>
  <si>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</si>
  <si>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</si>
  <si>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</si>
  <si>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</si>
  <si>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</si>
  <si>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</si>
  <si>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</si>
  <si>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</si>
  <si>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</si>
  <si>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</si>
  <si>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</si>
  <si>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</si>
  <si>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</si>
  <si>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</si>
  <si>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</si>
  <si>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</si>
  <si>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</si>
  <si>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</si>
  <si>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</si>
  <si>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</si>
  <si>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</si>
  <si>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</si>
  <si>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</si>
  <si>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</si>
  <si>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</si>
  <si>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</si>
  <si>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</si>
  <si>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</si>
  <si>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</si>
  <si>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</si>
  <si>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</si>
  <si>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</si>
  <si>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</si>
  <si>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</si>
  <si>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</si>
  <si>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</si>
  <si>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</si>
  <si>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</si>
  <si>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</si>
  <si>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</si>
  <si>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</si>
  <si>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</si>
  <si>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</si>
  <si>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</si>
  <si>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</si>
  <si>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</si>
  <si>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</si>
  <si>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</si>
  <si>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</si>
  <si>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</si>
  <si>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</si>
  <si>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</si>
  <si>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</si>
  <si>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</si>
  <si>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</si>
  <si>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</si>
  <si>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</si>
  <si>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</si>
  <si>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</si>
  <si>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</si>
  <si>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</si>
  <si>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</si>
  <si>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</si>
  <si>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</si>
  <si>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</si>
  <si>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</si>
  <si>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</si>
  <si>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</si>
  <si>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</si>
  <si>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</si>
  <si>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</si>
  <si>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</si>
  <si>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</si>
  <si>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</si>
  <si>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</si>
  <si>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</si>
  <si>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</si>
  <si>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</si>
  <si>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</si>
  <si>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</si>
  <si>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</si>
  <si>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</si>
  <si>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</si>
  <si>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</si>
  <si>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</si>
  <si>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</si>
  <si>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</si>
  <si>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</si>
  <si>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</si>
  <si>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</si>
  <si>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</si>
  <si>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</si>
  <si>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</si>
  <si>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</si>
  <si>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</si>
  <si>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</si>
  <si>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</si>
  <si>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</si>
  <si>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</si>
  <si>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</si>
  <si>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</si>
  <si>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</si>
  <si>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</si>
  <si>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</si>
  <si>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</si>
  <si>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</si>
  <si>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</si>
  <si>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</si>
  <si>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</si>
  <si>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</si>
  <si>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</si>
  <si>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</si>
  <si>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</si>
  <si>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</si>
  <si>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</si>
  <si>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</si>
  <si>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</si>
  <si>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</si>
  <si>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</si>
  <si>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</si>
  <si>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</si>
  <si>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</si>
  <si>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</si>
  <si>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</si>
  <si>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</si>
  <si>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</si>
  <si>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</si>
  <si>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</si>
  <si>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</si>
  <si>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</si>
  <si>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</si>
  <si>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</si>
  <si>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</si>
  <si>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</si>
  <si>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</si>
  <si>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</si>
  <si>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</si>
  <si>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</si>
  <si>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</si>
  <si>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</si>
  <si>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</si>
  <si>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</si>
  <si>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</si>
  <si>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</si>
  <si>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</si>
  <si>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</si>
  <si>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</si>
  <si>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</si>
  <si>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</si>
  <si>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</si>
  <si>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</si>
  <si>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</si>
  <si>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</si>
  <si>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</si>
  <si>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</si>
  <si>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</si>
  <si>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</si>
  <si>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</si>
  <si>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</si>
  <si>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</si>
  <si>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</si>
  <si>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</si>
  <si>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</si>
  <si>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</si>
  <si>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</si>
  <si>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</si>
  <si>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</si>
  <si>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</si>
  <si>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</si>
  <si>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</si>
  <si>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</si>
  <si>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</si>
  <si>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</si>
  <si>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</si>
  <si>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</si>
  <si>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</si>
  <si>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</si>
  <si>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</si>
  <si>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</si>
  <si>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</si>
  <si>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</si>
  <si>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</si>
  <si>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</si>
  <si>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</si>
  <si>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</si>
  <si>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</si>
  <si>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</si>
  <si>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</si>
  <si>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</si>
  <si>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</si>
  <si>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</si>
  <si>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</si>
  <si>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</si>
  <si>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</si>
  <si>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</si>
  <si>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</si>
  <si>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</si>
  <si>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</si>
  <si>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</si>
  <si>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</si>
  <si>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</si>
  <si>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</si>
  <si>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</si>
  <si>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</si>
  <si>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</si>
  <si>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</si>
  <si>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</si>
  <si>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</si>
  <si>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</si>
  <si>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</si>
  <si>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</si>
  <si>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</si>
  <si>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</si>
  <si>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</si>
  <si>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</si>
  <si>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</si>
  <si>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</si>
  <si>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</si>
  <si>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</si>
  <si>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</si>
  <si>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</si>
  <si>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</si>
  <si>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</si>
  <si>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</si>
  <si>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</si>
  <si>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</si>
  <si>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</si>
  <si>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</si>
  <si>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</si>
  <si>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</si>
  <si>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</si>
  <si>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</si>
  <si>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</si>
  <si>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</si>
  <si>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</si>
  <si>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</si>
  <si>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</si>
  <si>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</si>
  <si>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</si>
  <si>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</si>
  <si>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</si>
  <si>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</si>
  <si>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</si>
  <si>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</si>
  <si>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</si>
  <si>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</si>
  <si>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</si>
  <si>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</si>
  <si>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</si>
  <si>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</si>
  <si>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</si>
  <si>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</si>
  <si>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</si>
  <si>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</si>
  <si>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</si>
  <si>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</si>
  <si>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</si>
  <si>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</si>
  <si>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</si>
  <si>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</si>
  <si>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</si>
  <si>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</si>
  <si>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</si>
  <si>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</si>
  <si>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</si>
  <si>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</si>
  <si>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</si>
  <si>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</si>
  <si>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</si>
  <si>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</si>
  <si>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</si>
  <si>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</si>
  <si>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</si>
  <si>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</si>
  <si>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</si>
  <si>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</si>
  <si>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</si>
  <si>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</si>
  <si>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</si>
  <si>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</si>
  <si>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</si>
  <si>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</si>
  <si>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</si>
  <si>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</si>
  <si>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</si>
  <si>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</si>
  <si>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</si>
  <si>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</si>
  <si>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</si>
  <si>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</si>
  <si>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</si>
  <si>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</si>
  <si>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</si>
  <si>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</si>
  <si>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</si>
  <si>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</si>
  <si>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</si>
  <si>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</si>
  <si>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</si>
  <si>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</si>
  <si>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</si>
  <si>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</si>
  <si>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</si>
  <si>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</si>
  <si>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</si>
  <si>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</si>
  <si>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</si>
  <si>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</si>
  <si>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</si>
  <si>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</si>
  <si>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</si>
  <si>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</si>
  <si>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</si>
  <si>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</si>
  <si>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</si>
  <si>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</si>
  <si>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</si>
  <si>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</si>
  <si>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</si>
  <si>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</si>
  <si>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</si>
  <si>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</si>
  <si>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</si>
  <si>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</si>
  <si>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</si>
  <si>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</si>
  <si>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</si>
  <si>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</si>
  <si>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</si>
  <si>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</si>
  <si>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</si>
  <si>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</si>
  <si>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</si>
  <si>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</si>
  <si>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</si>
  <si>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</si>
  <si>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</si>
  <si>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</si>
  <si>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</si>
  <si>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</si>
  <si>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</si>
  <si>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</si>
  <si>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</si>
  <si>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</si>
  <si>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</si>
  <si>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</si>
  <si>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</si>
  <si>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</si>
  <si>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</si>
  <si>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</si>
  <si>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</si>
  <si>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</si>
  <si>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</si>
  <si>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</si>
  <si>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</si>
  <si>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</si>
  <si>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</si>
  <si>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</si>
  <si>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</si>
  <si>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</si>
  <si>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</si>
  <si>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</si>
  <si>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</si>
  <si>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</si>
  <si>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</si>
  <si>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</si>
  <si>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</si>
  <si>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</si>
  <si>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</si>
  <si>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</si>
  <si>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</si>
  <si>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</si>
  <si>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</si>
  <si>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</si>
  <si>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</si>
  <si>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</si>
  <si>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</si>
  <si>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</si>
  <si>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</si>
  <si>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</si>
  <si>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</si>
  <si>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</si>
  <si>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</si>
  <si>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</si>
  <si>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</si>
  <si>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</si>
  <si>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</si>
  <si>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</si>
  <si>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</si>
  <si>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</si>
  <si>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</si>
  <si>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</si>
  <si>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</si>
  <si>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</si>
  <si>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</si>
  <si>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</si>
  <si>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</si>
  <si>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</si>
  <si>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</si>
  <si>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</si>
  <si>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</si>
  <si>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</si>
  <si>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</si>
  <si>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</si>
  <si>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</si>
  <si>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</si>
  <si>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</si>
  <si>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</si>
  <si>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</si>
  <si>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</si>
  <si>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</si>
  <si>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</si>
  <si>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</si>
  <si>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</si>
  <si>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</si>
  <si>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</si>
  <si>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</si>
  <si>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</si>
  <si>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</si>
  <si>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</si>
  <si>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</si>
  <si>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</si>
  <si>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</si>
  <si>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</si>
  <si>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</si>
  <si>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</si>
  <si>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</si>
  <si>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</si>
  <si>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</si>
  <si>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</si>
  <si>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</si>
  <si>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</si>
  <si>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</si>
  <si>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</si>
  <si>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</si>
  <si>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</si>
  <si>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</si>
  <si>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</si>
  <si>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</si>
  <si>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</si>
  <si>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</si>
  <si>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</si>
  <si>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</si>
  <si>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</si>
  <si>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</si>
  <si>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</si>
  <si>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</si>
  <si>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</si>
  <si>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</si>
  <si>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</si>
  <si>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</si>
  <si>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</si>
  <si>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</si>
  <si>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</si>
  <si>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</si>
  <si>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</si>
  <si>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</si>
  <si>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</si>
  <si>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</si>
  <si>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</si>
  <si>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</si>
  <si>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</si>
  <si>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</si>
  <si>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</si>
  <si>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</si>
  <si>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</si>
  <si>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</si>
  <si>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</si>
  <si>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</si>
  <si>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</si>
  <si>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</si>
  <si>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</si>
  <si>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</si>
  <si>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</si>
  <si>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</si>
  <si>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</si>
  <si>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</si>
  <si>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</si>
  <si>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</si>
  <si>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</si>
  <si>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</si>
  <si>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</si>
  <si>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</si>
  <si>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</si>
  <si>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</si>
  <si>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</si>
  <si>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</si>
  <si>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</si>
  <si>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</si>
  <si>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</si>
  <si>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</si>
  <si>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</si>
  <si>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</si>
  <si>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</si>
  <si>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</si>
  <si>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</si>
  <si>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</si>
  <si>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</si>
  <si>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</si>
  <si>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</si>
  <si>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</si>
  <si>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</si>
  <si>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</si>
  <si>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</si>
  <si>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</si>
  <si>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</si>
  <si>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</si>
  <si>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</si>
  <si>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</si>
  <si>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</si>
  <si>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</si>
  <si>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</si>
  <si>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</si>
  <si>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</si>
  <si>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</si>
  <si>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</si>
  <si>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</si>
  <si>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</si>
  <si>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</si>
  <si>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</si>
  <si>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</si>
  <si>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</si>
  <si>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</si>
  <si>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</si>
  <si>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</si>
  <si>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</si>
  <si>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</si>
  <si>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</si>
  <si>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</si>
  <si>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</si>
  <si>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</si>
  <si>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</si>
  <si>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</si>
  <si>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</si>
  <si>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</si>
  <si>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</si>
  <si>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</si>
  <si>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</si>
  <si>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</si>
  <si>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</si>
  <si>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</si>
  <si>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</si>
  <si>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</si>
  <si>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</si>
  <si>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</si>
  <si>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</si>
  <si>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</si>
  <si>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</si>
  <si>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</si>
  <si>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</si>
  <si>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</si>
  <si>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</si>
  <si>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</si>
  <si>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</si>
  <si>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</si>
  <si>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</si>
  <si>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</si>
  <si>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</si>
  <si>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</si>
  <si>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</si>
  <si>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</si>
  <si>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</si>
  <si>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</si>
  <si>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</si>
  <si>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</si>
  <si>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</si>
  <si>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</si>
  <si>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</si>
  <si>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</si>
  <si>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</si>
  <si>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</si>
  <si>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</si>
  <si>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</si>
  <si>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</si>
  <si>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</si>
  <si>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</si>
  <si>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</si>
  <si>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</si>
  <si>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</si>
  <si>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</si>
  <si>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</si>
  <si>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</si>
  <si>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</si>
  <si>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</si>
  <si>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</si>
  <si>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</si>
  <si>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</si>
  <si>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</si>
  <si>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</si>
  <si>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</si>
  <si>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</si>
  <si>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</si>
  <si>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</si>
  <si>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</si>
  <si>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</si>
  <si>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</si>
  <si>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</si>
  <si>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</si>
  <si>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</si>
  <si>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</si>
  <si>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</si>
  <si>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</si>
  <si>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</si>
  <si>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</si>
  <si>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</si>
  <si>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</si>
  <si>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</si>
  <si>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</si>
  <si>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</si>
  <si>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</si>
  <si>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</si>
  <si>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</si>
  <si>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</si>
  <si>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</si>
  <si>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</si>
  <si>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</si>
  <si>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</si>
  <si>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</si>
  <si>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</si>
  <si>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</si>
  <si>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</si>
  <si>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</si>
  <si>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</si>
  <si>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</si>
  <si>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</si>
  <si>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</si>
  <si>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</si>
  <si>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</si>
  <si>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</si>
  <si>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</si>
  <si>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</si>
  <si>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</si>
  <si>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</si>
  <si>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</si>
  <si>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</si>
  <si>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</si>
  <si>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</si>
  <si>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</si>
  <si>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</si>
  <si>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</si>
  <si>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</si>
  <si>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</si>
  <si>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</si>
  <si>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</si>
  <si>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</si>
  <si>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</si>
  <si>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</si>
  <si>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</si>
  <si>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</si>
  <si>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</si>
  <si>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</si>
  <si>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</si>
  <si>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</si>
  <si>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</si>
  <si>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</si>
  <si>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</si>
  <si>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</si>
  <si>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</si>
  <si>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</si>
  <si>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</si>
  <si>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</si>
  <si>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</si>
  <si>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</si>
  <si>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</si>
  <si>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</si>
  <si>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</si>
  <si>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</si>
  <si>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</si>
  <si>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</si>
  <si>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</si>
  <si>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</si>
  <si>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</si>
  <si>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</si>
  <si>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</si>
  <si>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</si>
  <si>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</si>
  <si>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</si>
  <si>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</si>
  <si>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</si>
  <si>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</si>
  <si>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</si>
  <si>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</si>
  <si>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</si>
  <si>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</si>
  <si>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</si>
  <si>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</si>
  <si>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</si>
  <si>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</si>
  <si>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</si>
  <si>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</si>
  <si>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</si>
  <si>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</si>
  <si>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</si>
  <si>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</si>
  <si>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</si>
  <si>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</si>
  <si>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</si>
  <si>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</si>
  <si>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</si>
  <si>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</si>
  <si>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</si>
  <si>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</si>
  <si>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</si>
  <si>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</si>
  <si>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</si>
  <si>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</si>
  <si>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</si>
  <si>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</si>
  <si>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</si>
  <si>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</si>
  <si>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</si>
  <si>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</si>
  <si>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</si>
  <si>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</si>
  <si>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</si>
  <si>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</si>
  <si>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</si>
  <si>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</si>
  <si>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</si>
  <si>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</si>
  <si>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</si>
  <si>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</si>
  <si>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</si>
  <si>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</si>
  <si>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</si>
  <si>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</si>
  <si>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</si>
  <si>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</si>
  <si>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</si>
  <si>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</si>
  <si>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</si>
  <si>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</si>
  <si>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</si>
  <si>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</si>
  <si>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</si>
  <si>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</si>
  <si>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</si>
  <si>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</si>
  <si>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</si>
  <si>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</si>
  <si>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</si>
  <si>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</si>
  <si>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</si>
  <si>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</si>
  <si>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</si>
  <si>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</si>
  <si>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</si>
  <si>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</si>
  <si>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</si>
  <si>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</si>
  <si>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</si>
  <si>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</si>
  <si>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</si>
  <si>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</si>
  <si>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</si>
  <si>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</si>
  <si>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</si>
  <si>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</si>
  <si>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</si>
  <si>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</si>
  <si>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</si>
  <si>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</si>
  <si>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</si>
  <si>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</si>
  <si>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</si>
  <si>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</si>
  <si>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</si>
  <si>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</si>
  <si>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</si>
  <si>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</si>
  <si>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</si>
  <si>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</si>
  <si>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</si>
  <si>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</si>
  <si>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</si>
  <si>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</si>
  <si>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</si>
  <si>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</si>
  <si>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</si>
  <si>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</si>
  <si>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</si>
  <si>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</si>
  <si>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</si>
  <si>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</si>
  <si>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</si>
  <si>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</si>
  <si>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</si>
  <si>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</si>
  <si>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</si>
  <si>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</si>
  <si>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</si>
  <si>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</si>
  <si>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</si>
  <si>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</si>
  <si>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</si>
  <si>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</si>
  <si>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</si>
  <si>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</si>
  <si>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</si>
  <si>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</si>
  <si>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</si>
  <si>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</si>
  <si>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</si>
  <si>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</si>
  <si>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</si>
  <si>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</si>
  <si>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</si>
  <si>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</si>
  <si>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</si>
  <si>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</si>
  <si>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</si>
  <si>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</si>
  <si>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</si>
  <si>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</si>
  <si>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</si>
  <si>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</si>
  <si>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</si>
  <si>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</si>
  <si>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</si>
  <si>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</si>
  <si>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</si>
  <si>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</si>
  <si>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</si>
  <si>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</si>
  <si>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</si>
  <si>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</si>
  <si>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</si>
  <si>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</si>
  <si>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</si>
  <si>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</si>
  <si>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</si>
  <si>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</si>
  <si>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</si>
  <si>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</si>
  <si>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</si>
  <si>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</si>
  <si>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</si>
  <si>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</si>
  <si>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</si>
  <si>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</si>
  <si>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</si>
  <si>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</si>
  <si>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</si>
  <si>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</si>
  <si>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</si>
  <si>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</si>
  <si>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</si>
  <si>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</si>
  <si>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</si>
  <si>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</si>
  <si>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</si>
  <si>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</si>
  <si>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</si>
  <si>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</si>
  <si>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</si>
  <si>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</si>
  <si>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</si>
  <si>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</si>
  <si>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</si>
  <si>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</si>
  <si>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</si>
  <si>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</si>
  <si>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</si>
  <si>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</si>
  <si>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</si>
  <si>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</si>
  <si>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</si>
  <si>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</si>
  <si>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</si>
  <si>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</si>
  <si>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</si>
  <si>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</si>
  <si>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</si>
  <si>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</si>
  <si>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</si>
  <si>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</si>
  <si>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</si>
  <si>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</si>
  <si>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</si>
  <si>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</si>
  <si>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</si>
  <si>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</si>
  <si>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</si>
  <si>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</si>
  <si>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</si>
  <si>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</si>
  <si>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</si>
  <si>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</si>
  <si>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</si>
  <si>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</si>
  <si>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</si>
  <si>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</si>
  <si>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</si>
  <si>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</si>
  <si>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</si>
  <si>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</si>
  <si>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</si>
  <si>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</si>
  <si>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</si>
  <si>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</si>
  <si>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</si>
  <si>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</si>
  <si>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</si>
  <si>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</si>
  <si>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</si>
  <si>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</si>
  <si>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</si>
  <si>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</si>
  <si>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</si>
  <si>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</si>
  <si>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</si>
  <si>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</si>
  <si>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</si>
  <si>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</si>
  <si>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</si>
  <si>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</si>
  <si>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</si>
  <si>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</si>
  <si>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</si>
  <si>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</si>
  <si>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</si>
  <si>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</si>
  <si>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</si>
  <si>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</si>
  <si>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</si>
  <si>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</si>
  <si>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</si>
  <si>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</si>
  <si>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</si>
  <si>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</si>
  <si>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</si>
  <si>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</si>
  <si>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</si>
  <si>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</si>
  <si>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</si>
  <si>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</si>
  <si>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</si>
  <si>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</si>
  <si>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</si>
  <si>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</si>
  <si>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</si>
  <si>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</si>
  <si>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</si>
  <si>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</si>
  <si>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</si>
  <si>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</si>
  <si>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</si>
  <si>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</si>
  <si>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</si>
  <si>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</si>
  <si>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</si>
  <si>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</si>
  <si>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</si>
  <si>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</si>
  <si>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</si>
  <si>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</si>
  <si>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</si>
  <si>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</si>
  <si>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</si>
  <si>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</si>
  <si>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</si>
  <si>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</si>
  <si>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</si>
  <si>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</si>
  <si>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</si>
  <si>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</si>
  <si>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</si>
  <si>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</si>
  <si>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</si>
  <si>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</si>
  <si>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</si>
  <si>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</si>
  <si>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</si>
  <si>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</si>
  <si>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</si>
  <si>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</si>
  <si>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</si>
  <si>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</si>
  <si>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</si>
  <si>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</si>
  <si>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</si>
  <si>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</si>
  <si>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</si>
  <si>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</si>
  <si>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</si>
  <si>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</si>
  <si>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</si>
  <si>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</si>
  <si>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</si>
  <si>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</si>
  <si>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</si>
  <si>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</si>
  <si>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</si>
  <si>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</si>
  <si>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</si>
  <si>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</si>
  <si>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</si>
  <si>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</si>
  <si>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</si>
  <si>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</si>
  <si>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</si>
  <si>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</si>
  <si>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</si>
  <si>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</si>
  <si>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</si>
  <si>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</si>
  <si>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</si>
  <si>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</si>
  <si>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</si>
  <si>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</si>
  <si>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</si>
  <si>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</si>
  <si>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</si>
  <si>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</si>
  <si>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</si>
  <si>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</si>
  <si>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</si>
  <si>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</si>
  <si>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</si>
  <si>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</si>
  <si>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</si>
  <si>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</si>
  <si>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</si>
  <si>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</si>
  <si>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</si>
  <si>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</si>
  <si>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</si>
  <si>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</si>
  <si>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</si>
  <si>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</si>
  <si>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</si>
  <si>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</si>
  <si>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</si>
  <si>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</si>
  <si>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</si>
  <si>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</si>
  <si>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</si>
  <si>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</si>
  <si>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</si>
  <si>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</si>
  <si>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</si>
  <si>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</si>
  <si>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</si>
  <si>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</si>
  <si>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</si>
  <si>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</si>
  <si>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</si>
  <si>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</si>
  <si>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</si>
  <si>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</si>
  <si>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</si>
  <si>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</si>
  <si>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</si>
  <si>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</si>
  <si>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</si>
  <si>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</si>
  <si>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</si>
  <si>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</si>
  <si>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</si>
  <si>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</si>
  <si>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</si>
  <si>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</si>
  <si>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</si>
  <si>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</si>
  <si>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</si>
  <si>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</si>
  <si>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</si>
  <si>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</si>
  <si>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</si>
  <si>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</si>
  <si>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</si>
  <si>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</si>
  <si>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</si>
  <si>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</si>
  <si>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</si>
  <si>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</si>
  <si>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</si>
  <si>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</si>
  <si>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</si>
  <si>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</si>
  <si>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</si>
  <si>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</si>
  <si>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</si>
  <si>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</si>
  <si>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</si>
  <si>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</si>
  <si>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</si>
  <si>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</si>
  <si>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</si>
  <si>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</si>
  <si>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</si>
  <si>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</si>
  <si>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</si>
  <si>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</si>
  <si>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</si>
  <si>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</si>
  <si>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</si>
  <si>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</si>
  <si>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</si>
  <si>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</si>
  <si>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</si>
  <si>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</si>
  <si>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</si>
  <si>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</si>
  <si>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</si>
  <si>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</si>
  <si>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</si>
  <si>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</si>
  <si>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</si>
  <si>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</si>
  <si>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</si>
  <si>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</si>
  <si>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</si>
  <si>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</si>
  <si>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</si>
  <si>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</si>
  <si>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</si>
  <si>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</si>
  <si>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</si>
  <si>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</si>
  <si>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</si>
  <si>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</si>
  <si>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</si>
  <si>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</si>
  <si>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</si>
  <si>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</si>
  <si>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</si>
  <si>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</si>
  <si>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</si>
  <si>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</si>
  <si>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</si>
  <si>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</si>
  <si>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</si>
  <si>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</si>
  <si>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</si>
  <si>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</si>
  <si>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</si>
  <si>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</si>
  <si>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</si>
  <si>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</si>
  <si>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</si>
  <si>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</si>
  <si>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</si>
  <si>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</si>
  <si>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</si>
  <si>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</si>
  <si>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</si>
  <si>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</si>
  <si>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</si>
  <si>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</si>
  <si>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</si>
  <si>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</si>
  <si>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</si>
  <si>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</si>
  <si>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</si>
  <si>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</si>
  <si>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</si>
  <si>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</si>
  <si>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</si>
  <si>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</si>
  <si>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</si>
  <si>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</si>
  <si>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</si>
  <si>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</si>
  <si>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</si>
  <si>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</si>
  <si>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</si>
  <si>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</si>
  <si>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</si>
  <si>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</si>
  <si>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</si>
  <si>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</si>
  <si>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</si>
  <si>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</si>
  <si>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</si>
  <si>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</si>
  <si>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</si>
  <si>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</si>
  <si>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</si>
  <si>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</si>
  <si>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</si>
  <si>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</si>
  <si>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</si>
  <si>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</si>
  <si>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</si>
  <si>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</si>
  <si>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</si>
  <si>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</si>
  <si>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</si>
  <si>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</si>
  <si>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</si>
  <si>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</si>
  <si>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</si>
  <si>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</si>
  <si>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</si>
  <si>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</si>
  <si>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</si>
  <si>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</si>
  <si>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</si>
  <si>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</si>
  <si>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</si>
  <si>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</si>
  <si>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</si>
  <si>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</si>
  <si>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</si>
  <si>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</si>
  <si>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</si>
  <si>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</si>
  <si>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</si>
  <si>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</si>
  <si>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</si>
  <si>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</si>
  <si>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</si>
  <si>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</si>
  <si>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</si>
  <si>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</si>
  <si>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</si>
  <si>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</si>
  <si>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</si>
  <si>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</si>
  <si>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</si>
  <si>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</si>
  <si>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</si>
  <si>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</si>
  <si>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</si>
  <si>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</si>
  <si>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</si>
  <si>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</si>
  <si>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</si>
  <si>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</si>
  <si>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</si>
  <si>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</si>
  <si>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</si>
  <si>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</si>
  <si>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</si>
  <si>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</si>
  <si>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</si>
  <si>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</si>
  <si>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</si>
  <si>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</si>
  <si>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</si>
  <si>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</si>
  <si>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</si>
  <si>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</si>
  <si>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</si>
  <si>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</si>
  <si>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</si>
  <si>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</si>
  <si>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</si>
  <si>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</si>
  <si>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</si>
  <si>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</si>
  <si>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</si>
  <si>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</si>
  <si>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</si>
  <si>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</si>
  <si>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</si>
  <si>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</si>
  <si>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</si>
  <si>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</si>
  <si>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</si>
  <si>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</si>
  <si>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</si>
  <si>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</si>
  <si>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</si>
  <si>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</si>
  <si>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</si>
  <si>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</si>
  <si>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</si>
  <si>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</si>
  <si>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</si>
  <si>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</si>
  <si>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</si>
  <si>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</si>
  <si>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</si>
  <si>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</si>
  <si>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</si>
  <si>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</si>
  <si>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</si>
  <si>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</si>
  <si>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</si>
  <si>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</si>
  <si>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</si>
  <si>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</si>
  <si>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</si>
  <si>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</si>
  <si>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</si>
  <si>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</si>
  <si>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</si>
  <si>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</si>
  <si>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</si>
  <si>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</si>
  <si>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</si>
  <si>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</si>
  <si>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</si>
  <si>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</si>
  <si>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</si>
  <si>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</si>
  <si>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</si>
  <si>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</si>
  <si>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</si>
  <si>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</si>
  <si>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</si>
  <si>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</si>
  <si>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</si>
  <si>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</si>
  <si>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</si>
  <si>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</si>
  <si>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</si>
  <si>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</si>
  <si>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</si>
  <si>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</si>
  <si>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</si>
  <si>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</si>
  <si>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</si>
  <si>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</si>
  <si>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</si>
  <si>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</si>
  <si>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</si>
  <si>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</si>
  <si>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</si>
  <si>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</si>
  <si>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</si>
  <si>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</si>
  <si>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</si>
  <si>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</si>
  <si>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</si>
  <si>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</si>
  <si>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</si>
  <si>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</si>
  <si>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</si>
  <si>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</si>
  <si>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</si>
  <si>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</si>
  <si>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</si>
  <si>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</si>
  <si>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</si>
  <si>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</si>
  <si>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</si>
  <si>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</si>
  <si>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</si>
  <si>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</si>
  <si>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</si>
  <si>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</si>
  <si>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</si>
  <si>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</si>
  <si>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</si>
  <si>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</si>
  <si>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</si>
  <si>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</si>
  <si>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</si>
  <si>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</si>
  <si>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</si>
  <si>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</si>
  <si>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</si>
  <si>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</si>
  <si>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</si>
  <si>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</si>
  <si>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</si>
  <si>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</si>
  <si>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</si>
  <si>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</si>
  <si>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</si>
  <si>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</si>
  <si>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</si>
  <si>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</si>
  <si>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</si>
  <si>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</si>
  <si>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</si>
  <si>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</si>
  <si>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</si>
  <si>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</si>
  <si>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</si>
  <si>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</si>
  <si>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</si>
  <si>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</si>
  <si>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</si>
  <si>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</si>
  <si>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</si>
  <si>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</si>
  <si>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</si>
  <si>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</si>
  <si>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</si>
  <si>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</si>
  <si>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</si>
  <si>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</si>
  <si>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</si>
  <si>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</si>
  <si>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</si>
  <si>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</si>
  <si>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</si>
  <si>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</si>
  <si>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</si>
  <si>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</si>
  <si>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</si>
  <si>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</si>
  <si>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</si>
  <si>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</si>
  <si>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</si>
  <si>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</si>
  <si>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</si>
  <si>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</si>
  <si>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</si>
  <si>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</si>
  <si>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</si>
  <si>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</si>
  <si>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</si>
  <si>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</si>
  <si>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</si>
  <si>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</si>
  <si>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</si>
  <si>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</si>
  <si>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</si>
  <si>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</si>
  <si>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</si>
  <si>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</si>
  <si>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</si>
  <si>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</si>
  <si>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</si>
  <si>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</si>
  <si>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</si>
  <si>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</si>
  <si>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</si>
  <si>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</si>
  <si>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</si>
  <si>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</si>
  <si>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</si>
  <si>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</si>
  <si>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</si>
  <si>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</si>
  <si>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</si>
  <si>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</si>
  <si>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</si>
  <si>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</si>
  <si>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</si>
  <si>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</si>
  <si>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</si>
  <si>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</si>
  <si>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</si>
  <si>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</si>
  <si>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</si>
  <si>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</si>
  <si>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</si>
  <si>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</si>
  <si>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</si>
  <si>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</si>
  <si>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</si>
  <si>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</si>
  <si>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</si>
  <si>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</si>
  <si>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</si>
  <si>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</si>
  <si>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</si>
  <si>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</si>
  <si>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</si>
  <si>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</si>
  <si>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</si>
  <si>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</si>
  <si>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</si>
  <si>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</si>
  <si>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</si>
  <si>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</si>
  <si>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</si>
  <si>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</si>
  <si>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</si>
  <si>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</si>
  <si>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</si>
  <si>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</si>
  <si>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</si>
  <si>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</si>
  <si>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</si>
  <si>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</si>
  <si>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</si>
  <si>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</si>
  <si>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</si>
  <si>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</si>
  <si>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</si>
  <si>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</si>
  <si>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</si>
  <si>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</si>
  <si>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</si>
  <si>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</si>
  <si>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</si>
  <si>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</si>
  <si>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</si>
  <si>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</si>
  <si>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</si>
  <si>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</si>
  <si>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</si>
  <si>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</si>
  <si>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</si>
  <si>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</si>
  <si>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</si>
  <si>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</si>
  <si>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</si>
  <si>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</si>
  <si>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</si>
  <si>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</si>
  <si>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</si>
  <si>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</si>
  <si>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</si>
  <si>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</si>
  <si>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</si>
  <si>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</si>
  <si>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</si>
  <si>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</si>
  <si>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</si>
  <si>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</si>
  <si>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</si>
  <si>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</si>
  <si>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</si>
  <si>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</si>
  <si>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</si>
  <si>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</si>
  <si>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</si>
  <si>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</si>
  <si>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</si>
  <si>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</si>
  <si>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</si>
  <si>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</si>
  <si>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</si>
  <si>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</si>
  <si>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</si>
  <si>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</si>
  <si>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</si>
  <si>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</si>
  <si>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</si>
  <si>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</si>
  <si>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</si>
  <si>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</si>
  <si>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</si>
  <si>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</si>
  <si>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</si>
  <si>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</si>
  <si>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</si>
  <si>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</si>
  <si>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</si>
  <si>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</si>
  <si>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</si>
  <si>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</si>
  <si>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</si>
  <si>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</si>
  <si>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</si>
  <si>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</si>
  <si>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</si>
  <si>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</si>
  <si>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</si>
  <si>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</si>
  <si>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</si>
  <si>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</si>
  <si>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</si>
  <si>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</si>
  <si>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</si>
  <si>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</si>
  <si>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</si>
  <si>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</si>
  <si>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</si>
  <si>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</si>
  <si>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</si>
  <si>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</si>
  <si>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</si>
  <si>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</si>
  <si>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</si>
  <si>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</si>
  <si>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</si>
  <si>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</si>
  <si>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</si>
  <si>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</si>
  <si>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</si>
  <si>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</si>
  <si>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</si>
  <si>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</si>
  <si>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</si>
  <si>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</si>
  <si>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</si>
  <si>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</si>
  <si>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</si>
  <si>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</si>
  <si>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</si>
  <si>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</si>
  <si>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</si>
  <si>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</si>
  <si>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</si>
  <si>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</si>
  <si>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</si>
  <si>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</si>
  <si>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</si>
  <si>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</si>
  <si>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</si>
  <si>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</si>
  <si>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</si>
  <si>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</si>
  <si>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</si>
  <si>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</si>
  <si>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</si>
  <si>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</si>
  <si>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</si>
  <si>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</si>
  <si>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</si>
  <si>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</si>
  <si>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</si>
  <si>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</si>
  <si>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</si>
  <si>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</si>
  <si>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</si>
  <si>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</si>
  <si>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</si>
  <si>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</si>
  <si>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</si>
  <si>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</si>
  <si>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</si>
  <si>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</si>
  <si>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</si>
  <si>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</si>
  <si>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</si>
  <si>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</si>
  <si>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</si>
  <si>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</si>
  <si>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</si>
  <si>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</si>
  <si>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</si>
  <si>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</si>
  <si>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</si>
  <si>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</si>
  <si>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</si>
  <si>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</si>
  <si>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</si>
  <si>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</si>
  <si>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</si>
  <si>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</si>
  <si>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</si>
  <si>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</si>
  <si>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</si>
  <si>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</si>
  <si>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</si>
  <si>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</si>
  <si>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</si>
  <si>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</si>
  <si>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</si>
  <si>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</si>
  <si>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</si>
  <si>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</si>
  <si>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</si>
  <si>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</si>
  <si>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</si>
  <si>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</si>
  <si>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</si>
  <si>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</si>
  <si>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</si>
  <si>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</si>
  <si>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</si>
  <si>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</si>
  <si>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</si>
  <si>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</si>
  <si>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</si>
  <si>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</si>
  <si>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</si>
  <si>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</si>
  <si>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</si>
  <si>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</si>
  <si>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</si>
  <si>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</si>
  <si>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</si>
  <si>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</si>
  <si>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</si>
  <si>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</si>
  <si>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</si>
  <si>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</si>
  <si>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</si>
  <si>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</si>
  <si>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</si>
  <si>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</si>
  <si>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</si>
  <si>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</si>
  <si>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</si>
  <si>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</si>
  <si>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</si>
  <si>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</si>
  <si>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</si>
  <si>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</si>
  <si>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</si>
  <si>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</si>
  <si>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</si>
  <si>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</si>
  <si>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</si>
  <si>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</si>
  <si>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</si>
  <si>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</si>
  <si>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</si>
  <si>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</si>
  <si>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</si>
  <si>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</si>
  <si>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</si>
  <si>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</si>
  <si>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</si>
  <si>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</si>
  <si>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</si>
  <si>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</si>
  <si>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</si>
  <si>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</si>
  <si>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</si>
  <si>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</si>
  <si>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</si>
  <si>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</si>
  <si>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</si>
  <si>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</si>
  <si>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</si>
  <si>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</si>
  <si>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</si>
  <si>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</si>
  <si>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</si>
  <si>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</si>
  <si>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</si>
  <si>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</si>
  <si>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</si>
  <si>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</si>
  <si>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</si>
  <si>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</si>
  <si>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</si>
  <si>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</si>
  <si>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</si>
  <si>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</si>
  <si>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</si>
  <si>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</si>
  <si>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</si>
  <si>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</si>
  <si>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</si>
  <si>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</si>
  <si>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</si>
  <si>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</si>
  <si>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</si>
  <si>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</si>
  <si>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</si>
  <si>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</si>
  <si>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</si>
  <si>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</si>
  <si>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</si>
  <si>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</si>
  <si>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</si>
  <si>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</si>
  <si>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</si>
  <si>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</si>
  <si>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</si>
  <si>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</si>
  <si>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</si>
  <si>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</si>
  <si>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</si>
  <si>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</si>
  <si>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</si>
  <si>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</si>
  <si>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</si>
  <si>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</si>
  <si>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</si>
  <si>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</si>
  <si>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</si>
  <si>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</si>
  <si>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</si>
  <si>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</si>
  <si>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</si>
  <si>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</si>
  <si>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</si>
  <si>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</si>
  <si>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</si>
  <si>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</si>
  <si>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</si>
  <si>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</si>
  <si>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</si>
  <si>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</si>
  <si>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</si>
  <si>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</si>
  <si>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</si>
  <si>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</si>
  <si>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</si>
  <si>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</si>
  <si>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</si>
  <si>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</si>
  <si>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</si>
  <si>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</si>
  <si>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</si>
  <si>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</si>
  <si>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</si>
  <si>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</si>
  <si>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</si>
  <si>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</si>
  <si>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</si>
  <si>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</si>
  <si>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</si>
  <si>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</si>
  <si>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</si>
  <si>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</si>
  <si>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</si>
  <si>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</si>
  <si>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</si>
  <si>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</si>
  <si>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</si>
  <si>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</si>
  <si>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</si>
  <si>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</si>
  <si>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</si>
  <si>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</si>
  <si>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</si>
  <si>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</si>
  <si>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</si>
  <si>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</si>
  <si>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</si>
  <si>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</si>
  <si>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</si>
  <si>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</si>
  <si>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</si>
  <si>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</si>
  <si>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</si>
  <si>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</si>
  <si>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</si>
  <si>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</si>
  <si>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</si>
  <si>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</si>
  <si>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</si>
  <si>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</si>
  <si>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</si>
  <si>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</si>
  <si>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</si>
  <si>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</si>
  <si>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</si>
  <si>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</si>
  <si>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</si>
  <si>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</si>
  <si>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</si>
  <si>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</si>
  <si>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</si>
  <si>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</si>
  <si>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</si>
  <si>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</si>
  <si>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</si>
  <si>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</si>
  <si>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</si>
  <si>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</si>
  <si>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</si>
  <si>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</si>
  <si>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</si>
  <si>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</si>
  <si>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</si>
  <si>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</si>
  <si>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</si>
  <si>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</si>
  <si>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</si>
  <si>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</si>
  <si>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</si>
  <si>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</si>
  <si>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</si>
  <si>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</si>
  <si>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</si>
  <si>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</si>
  <si>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</si>
  <si>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</si>
  <si>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</si>
  <si>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</si>
  <si>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</si>
  <si>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</si>
  <si>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</si>
  <si>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</si>
  <si>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</si>
  <si>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</si>
  <si>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</si>
  <si>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</si>
  <si>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</si>
  <si>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</si>
  <si>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</si>
  <si>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</si>
  <si>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</si>
  <si>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</si>
  <si>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</si>
  <si>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</si>
  <si>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</si>
  <si>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</si>
  <si>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</si>
  <si>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</si>
  <si>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</si>
  <si>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</si>
  <si>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</si>
  <si>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</si>
  <si>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</si>
  <si>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</si>
  <si>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</si>
  <si>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</si>
  <si>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</si>
  <si>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</si>
  <si>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</si>
  <si>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</si>
  <si>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</si>
  <si>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</si>
  <si>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</si>
  <si>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</si>
  <si>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</si>
  <si>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</si>
  <si>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</si>
  <si>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</si>
  <si>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</si>
  <si>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</si>
  <si>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</si>
  <si>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</si>
  <si>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</si>
  <si>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</si>
  <si>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</si>
  <si>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</si>
  <si>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</si>
  <si>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</si>
  <si>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</si>
  <si>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</si>
  <si>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</si>
  <si>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</si>
  <si>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</si>
  <si>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</si>
  <si>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</si>
  <si>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</si>
  <si>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</si>
  <si>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</si>
  <si>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</si>
  <si>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</si>
  <si>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</si>
  <si>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</si>
  <si>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</si>
  <si>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</si>
  <si>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</si>
  <si>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</si>
  <si>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</si>
  <si>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</si>
  <si>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</si>
  <si>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</si>
  <si>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</si>
  <si>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</si>
  <si>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</si>
  <si>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</si>
  <si>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</si>
  <si>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</si>
  <si>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</si>
  <si>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</si>
  <si>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</si>
  <si>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</si>
  <si>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</si>
  <si>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</si>
  <si>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</si>
  <si>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</si>
  <si>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</si>
  <si>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</si>
  <si>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</si>
  <si>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</si>
  <si>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</si>
  <si>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</si>
  <si>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</si>
  <si>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</si>
  <si>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</si>
  <si>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</si>
  <si>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</si>
  <si>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</si>
  <si>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</si>
  <si>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</si>
  <si>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</si>
  <si>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</si>
  <si>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</si>
  <si>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</si>
  <si>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</si>
  <si>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</si>
  <si>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</si>
  <si>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</si>
  <si>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</si>
  <si>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</si>
  <si>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</si>
  <si>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</si>
  <si>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</si>
  <si>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</si>
  <si>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</si>
  <si>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</si>
  <si>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</si>
  <si>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</si>
  <si>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</si>
  <si>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</si>
  <si>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</si>
  <si>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</si>
  <si>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</si>
  <si>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</si>
  <si>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</si>
  <si>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</si>
  <si>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</si>
  <si>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</si>
  <si>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</si>
  <si>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</si>
  <si>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</si>
  <si>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</si>
  <si>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</si>
  <si>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</si>
  <si>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</si>
  <si>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</si>
  <si>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</si>
  <si>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</si>
  <si>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</si>
  <si>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</si>
  <si>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</si>
  <si>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</si>
  <si>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</si>
  <si>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</si>
  <si>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</si>
  <si>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</si>
  <si>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</si>
  <si>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</si>
  <si>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</si>
  <si>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</si>
  <si>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</si>
  <si>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</si>
  <si>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</si>
  <si>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</si>
  <si>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</si>
  <si>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</si>
  <si>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</si>
  <si>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</si>
  <si>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</si>
  <si>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</si>
  <si>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</si>
  <si>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</si>
  <si>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</si>
  <si>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</si>
  <si>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</si>
  <si>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</si>
  <si>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</si>
  <si>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</si>
  <si>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</si>
  <si>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</si>
  <si>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</si>
  <si>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</si>
  <si>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</si>
  <si>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</si>
  <si>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</si>
  <si>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</si>
  <si>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</si>
  <si>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</si>
  <si>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</si>
  <si>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</si>
  <si>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</si>
  <si>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</si>
  <si>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</si>
  <si>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</si>
  <si>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</si>
  <si>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</si>
  <si>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</si>
  <si>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</si>
  <si>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</si>
  <si>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</si>
  <si>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</si>
  <si>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</si>
  <si>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</si>
  <si>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</si>
  <si>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</si>
  <si>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</si>
  <si>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</si>
  <si>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</si>
  <si>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</si>
  <si>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</si>
  <si>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</si>
  <si>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</si>
  <si>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</si>
  <si>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</si>
  <si>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</si>
  <si>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</si>
  <si>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</si>
  <si>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</si>
  <si>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</si>
  <si>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</si>
  <si>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</si>
  <si>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</si>
  <si>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PCM-20251019-00001682</t>
  </si>
  <si>
    <t>Team at gate checking access</t>
  </si>
  <si>
    <t>NO PCM</t>
  </si>
  <si>
    <t>Team on the way  20 min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</si>
  <si>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</si>
  <si>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</si>
  <si>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</si>
  <si>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</si>
  <si>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</si>
  <si>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</si>
  <si>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</si>
  <si>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</si>
  <si>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</si>
  <si>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</si>
  <si>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</si>
  <si>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</si>
  <si>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</si>
  <si>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EM Team on the way ETA: 30 Mins</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</si>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</sst>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3" totalsRowShown="0" headerRowDxfId="15" dataDxfId="14" headerRowBorderDxfId="12" tableBorderDxfId="13">
  <autoFilter ref="A1:L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I13" sqref="I1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286.74353287037229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6.248220023146132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45949.691958449075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45949.691958449075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45949.691958449075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45949.691958449075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45949.691958449075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45949.691958449075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45949.691958449075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45949.691958449075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45949.691958449075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45949.691958449075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45949.691958449075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45949.691958449075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45949.691958449075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45949.691958449075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45949.691958449075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45949.691958449075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45949.691958449075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45949.691958449075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45949.691958449075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45949.691958449075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45949.691958449075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45949.691958449075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45949.691958449075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45949.691958449075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45949.691958449075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45949.691958449075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45949.691958449075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45949.691958449075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45949.691958449075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45949.691958449075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45949.691958449075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45949.691958449075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45949.691958449075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45949.691958449075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45949.691958449075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45949.691958449075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45949.691958449075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45949.691958449075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45949.691958449075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45949.691958449075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45949.691958449075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45949.691958449075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45949.691958449075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45949.691958449075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45949.691958449075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45949.691958449075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45949.691958449075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45949.691958449075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45949.691958449075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45949.691958449075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45949.691958449075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45949.691958449075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45949.691958449075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45949.691958449075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45949.691958449075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45949.691958449075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45949.691958449075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45949.691958449075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45949.691958449075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45949.691958449075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45949.691958449075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45949.691958449075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45949.691958449075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45949.691958449075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45949.691958449075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45949.691958449075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45949.691958449075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45949.691958449075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45949.691958449075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45949.691958449075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45949.691958449075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45949.691958449075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45949.691958449075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45949.691958449075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45949.691958449075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45949.691958449075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45949.691958449075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45949.691958449075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45949.691958449075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45949.691958449075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45949.691958449075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45949.691958449075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45949.691958449075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45949.691958449075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45949.691958449075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45949.691958449075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45949.691958449075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45949.691958449075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45949.691958449075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45949.691958449075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45949.691958449075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45949.691958449075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45949.691958449075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45949.691958449075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45949.691958449075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45949.691958449075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45949.691958449075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45949.691958449075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45949.691958449075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45949.691958449075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19D94F6A-9F94-4715-96A8-16C8C897F95C}"/>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142.96487511574378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124.69212048611371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5.196182986110216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3.7027893522463273E-2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2</v>
      </c>
      <c r="D7" s="18" t="s">
        <v>26058</v>
      </c>
      <c r="E7" s="116" t="s">
        <v>38964</v>
      </c>
      <c r="F7" s="117">
        <v>45949.66609953704</v>
      </c>
      <c r="G7" s="118">
        <f ca="1">IFERROR(NOW()-F7,"-")</f>
        <v>2.5858912034891546E-2</v>
      </c>
      <c r="H7" s="117">
        <v>45949.659641203703</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45949.691958449075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45949.691958449075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45949.691958449075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45949.691958449075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45949.691958449075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45949.691958449075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45949.691958449075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45949.691958449075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45949.691958449075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45949.691958449075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45949.691958449075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45949.691958449075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45949.691958449075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45949.691958449075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45949.691958449075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45949.691958449075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45949.691958449075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45949.691958449075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45949.691958449075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45949.691958449075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45949.691958449075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45949.691958449075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45949.691958449075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45949.691958449075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45949.691958449075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45949.691958449075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45949.691958449075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45949.691958449075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45949.691958449075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45949.691958449075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45949.691958449075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45949.691958449075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45949.691958449075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45949.691958449075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45949.691958449075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45949.691958449075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45949.691958449075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45949.691958449075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45949.691958449075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45949.691958449075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45949.691958449075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45949.691958449075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45949.691958449075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45949.691958449075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45949.691958449075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45949.691958449075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45949.691958449075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45949.691958449075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45949.691958449075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45949.691958449075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45949.691958449075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45949.691958449075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45949.691958449075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45949.691958449075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45949.691958449075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45949.691958449075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45949.691958449075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45949.691958449075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45949.691958449075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45949.691958449075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45949.691958449075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45949.691958449075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45949.691958449075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45949.691958449075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45949.691958449075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45949.691958449075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45949.691958449075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45949.691958449075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45949.691958449075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45949.691958449075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45949.691958449075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45949.691958449075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45949.691958449075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45949.691958449075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45949.691958449075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45949.691958449075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45949.691958449075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45949.691958449075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45949.691958449075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45949.691958449075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45949.691958449075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45949.691958449075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45949.691958449075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45949.691958449075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45949.691958449075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39058</v>
      </c>
      <c r="B2" s="64" t="str">
        <f>IFERROR(VLOOKUP(D2,DB!A:K,11,0),"")</f>
        <v>R3</v>
      </c>
      <c r="C2" s="18">
        <v>2</v>
      </c>
      <c r="D2" s="18" t="s">
        <v>23498</v>
      </c>
      <c r="E2" s="18"/>
      <c r="F2" s="20"/>
      <c r="G2" s="21">
        <f t="shared" ref="G2:G43" ca="1" si="0">IFERROR(NOW()-F2,"-")</f>
        <v>45949.691958796298</v>
      </c>
      <c r="H2" s="167">
        <v>45949.641608796293</v>
      </c>
      <c r="I2" s="19" t="str">
        <f>IFERROR(VLOOKUP(D2,DB!A:F,6,0),"")</f>
        <v>SCECO</v>
      </c>
      <c r="J2" s="18" t="str">
        <f>IFERROR(VLOOKUP(D2,DB!A:G,7,0),"")</f>
        <v>Vandalized</v>
      </c>
      <c r="K2" s="47" t="s">
        <v>39059</v>
      </c>
      <c r="L2" s="23" t="str">
        <f>IFERROR(VLOOKUP(D2,DB!A:I,9,0),"")</f>
        <v>Latis</v>
      </c>
    </row>
    <row r="3" spans="1:13" ht="15" customHeight="1">
      <c r="A3" s="19"/>
      <c r="B3" s="64" t="str">
        <f>IFERROR(VLOOKUP(D3,DB!A:K,11,0),"")</f>
        <v/>
      </c>
      <c r="C3" s="18"/>
      <c r="D3" s="18"/>
      <c r="E3" s="18"/>
      <c r="F3" s="20"/>
      <c r="G3" s="21">
        <f t="shared" ca="1" si="0"/>
        <v>45949.691958796298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45949.691958796298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45949.691958796298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45949.691958796298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45949.691958796298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45949.691958796298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45949.691958796298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45949.691958796298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45949.691958796298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45949.691958796298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45949.691958796298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45949.691958796298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45949.691958796298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45949.691958796298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45949.691958796298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45949.691958796298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45949.691958796298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45949.691958796298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45949.691958796298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45949.691958796298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45949.691958796298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45949.691958796298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45949.691958796298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45949.691958796298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45949.691958796298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45949.691958796298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45949.691958796298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45949.691958796298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45949.691958796298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45949.691958796298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45949.691958796298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45949.691958796298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45949.691958796298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45949.691958796298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45949.691958796298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45949.691958796298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45949.691958796298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45949.691958796298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45949.691958796298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45949.691958796298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45949.691958796298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45949.691958796298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45949.691958796298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45949.691958796298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45949.691958796298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45949.691958796298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45949.691958796298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45949.691958796298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45949.691958796298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45949.691958796298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45949.691958796298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45949.691958796298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45949.691958796298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45949.691958796298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45949.691958796298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45949.691958796298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45949.691958796298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45949.691958796298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45949.691958796298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45949.691958796298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45949.691958796298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45949.691958796298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45949.691958796298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45949.691958796298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45949.691958796298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45949.691958796298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45949.691958796298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45949.691958796298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45949.691958796298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45949.691958796298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45949.691958796298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45949.691958796298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45949.691958796298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45949.691958796298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45949.691958796298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45949.691958796298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45949.691958796298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45949.691958796298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45949.691958796298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45949.691958796298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45949.691958796298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45949.691958796298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45949.691958796298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45949.691958796298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45949.691958796298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45949.691958796298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45949.691958796298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45949.691958796298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45949.691958796298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45949.691958796298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45949.691958796298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45949.691958796298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45949.691958796298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45949.691958796298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45949.691958796298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45949.691958796298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45949.691958796298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45949.691958796298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45949.691958796298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45949.691958796298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45949.691958796298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45949.691958796298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45949.691958796298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45949.691958796298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45949.691958796298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45949.691958796298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45949.691958796298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45949.691958796298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45949.691958796298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45949.691958796298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45949.691958796298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45949.691958796298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45949.691958796298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45949.691958796298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45949.691958796298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45949.691958796298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45949.691958796298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45949.691958796298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45949.691958796298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45949.691958796298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45949.691958796298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45949.691958796298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45949.691958796298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45949.691958796298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45949.691958796298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45949.691958796298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45949.691958796298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45949.691958796298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45949.691958796298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45949.691958796298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45949.691958796298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45949.691958796298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45949.691958796298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45949.691958796298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45949.691958796298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45949.691958796298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45949.691958796298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45949.691958796298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45949.691958796298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45949.691958796298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45949.691958796298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45949.691958796298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45949.691958796298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45949.691958796298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45949.691958796298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45949.691958796298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45949.691958796298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45949.691958796298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45949.691958796298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45949.691958796298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45949.691958796298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45949.691958796298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45949.691958796298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45949.691958796298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45949.691958796298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45949.691958796298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45949.691958796298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45949.691958796298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45949.691958796298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45949.691958796298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45949.691958796298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45949.691958796298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45949.691958796298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45949.691958796298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45949.691958796298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45949.691958796298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45949.691958796298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45949.691958796298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45949.691958796298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45949.691958796298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45949.691958796298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45949.691958796298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45949.691958796298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45949.691958796298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45949.691958796298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45949.691958796298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45949.691958796298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45949.691958796298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45949.691958796298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45949.691958796298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45949.691958796298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45949.691958796298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45949.691958796298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45949.691958796298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45949.691958796298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45949.691958796298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45949.691958796298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45949.691958796298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45949.691958796298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45949.691958796298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45949.691958796298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45949.691958796298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45949.691958796298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45949.691958796298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45949.691958796298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45949.691958796298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45949.691958796298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45949.691958796298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45949.691958796298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45949.691958796298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45949.691958796298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45949.691958796298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45949.691958796298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45949.691958796298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45949.691958796298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45949.691958796298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45949.691958796298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45949.691958796298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45949.691958796298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45949.691958796298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45949.691958796298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45949.691958796298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45949.691958796298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45949.691958796298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45949.691958796298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45949.691958796298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45949.691958796298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45949.691958796298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45949.691958796298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45949.691958796298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45949.691958796298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45949.691958796298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45949.691958796298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45949.691958796298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45949.691958796298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45949.691958796298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45949.691958796298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45949.691958796298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45949.691958796298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45949.691958796298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45949.691958796298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45949.691958796298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45949.691958796298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45949.691958796298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45949.691958796298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45949.691958796298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45949.691958796298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45949.691958796298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45949.691958796298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45949.691958796298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45949.691958796298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45949.691958796298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45949.691958796298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45949.691958796298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45949.691958796298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45949.691958796298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45949.691958796298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45949.691958796298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45949.691958796298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45949.691958796298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45949.691958796298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45949.691958796298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45949.691958796298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45949.691958796298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45949.691958796298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45949.691958796298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45949.691958796298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45949.691958796298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45949.691958796298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45949.691958796298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45949.691958796298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45949.691958796298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45949.691958796298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45949.691958796298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45949.691958796298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45949.691958796298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45949.691958796298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45949.691958796298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45949.691958796298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45949.691958796298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45949.691958796298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45949.691958796298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45949.691958796298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45949.691958796298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45949.691958796298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45949.691958796298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45949.691958796298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45949.691958796298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45949.691958796298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45949.691958796298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45949.691958796298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45949.691958796298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45949.691958796298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45949.691958796298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45949.691958796298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45949.691958796298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45949.691958796298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45949.691958796298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45949.691958796298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45949.691958796298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45949.691958796298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45949.691958796298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45949.691958796298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45949.691958796298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45949.691958796298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45949.691958796298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45949.691958796298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45949.691958796298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45949.691958796298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45949.691958796298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45949.691958796298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45949.691958796298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45949.691958796298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45949.691958796298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45949.691958796298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45949.691958796298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45949.691958796298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45949.691958796298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45949.691958796298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45949.691958796298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45949.691958796298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45949.691958796298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45949.691958796298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45949.691958796298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45949.691958796298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45949.691958796298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45949.691958796298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45949.691958796298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45949.691958796298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45949.691958796298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45949.691958796298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45949.691958796298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45949.691958796298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45949.691958796298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45949.691958796298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45949.691958796298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45949.691958796298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45949.691958796298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45949.691958796298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45949.691958796298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45949.691958796298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45949.691958796298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45949.691958796298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45949.691958796298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45949.691958796298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45949.691958796298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45949.691958796298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45949.691958796298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45949.691958796298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45949.691958796298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45949.691958796298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45949.691958796298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45949.691958796298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45949.691958796298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45949.691958796298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45949.691958796298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45949.691958796298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45949.691958796298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45949.691958796298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45949.691958796298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45949.691958796298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45949.691958796298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45949.691958796298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45949.691958796298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45949.691958796298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45949.691958796298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45949.691958796298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45949.691958796298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45949.691958796298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45949.691958796298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45949.691958796298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45949.691958796298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45949.691958796298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45949.691958796298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45949.691958796298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45949.691958796298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45949.691958796298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45949.691958796298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45949.691958796298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45949.691958796298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45949.691958796298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45949.691958796298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45949.691958796298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45949.691958796298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45949.691958796298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45949.691958796298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45949.691958796298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45949.691958796298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45949.691958796298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45949.691958796298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45949.691958796298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45949.691958796298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45949.691958796298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45949.691958796298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45949.691958796298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45949.691958796298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45949.691958796298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45949.691958796298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45949.691958796298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45949.691958796298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45949.691958796298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45949.691958796298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45949.691958796298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45949.691958796298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45949.691958796298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45949.691958796298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45949.691958796298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45949.691958796298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45949.691958796298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45949.691958796298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45949.691958796298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45949.691958796298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45949.691958796298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45949.691958796298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45949.691958796298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45949.691958796298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45949.691958796298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45949.691958796298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45949.691958796298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45949.691958796298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45949.691958796298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45949.691958796298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45949.691958796298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45949.691958796298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45949.691958796298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45949.691958796298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45949.691958796298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45949.691958796298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45949.691958796298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45949.691958796298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45949.691958796298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45949.691958796298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45949.691958796298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45949.691958796298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45949.691958796298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45949.691958796298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45949.691958796298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45949.691958796298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45949.691958796298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45949.691958796298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45949.691958796298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45949.691958796298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45949.691958796298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45949.691958796298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45949.691958796298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45949.691958796298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45949.691958796298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45949.691958796298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45949.691958796298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45949.691958796298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45949.691958796298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45949.691958796298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45949.691958796298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45949.691958796298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45949.691958796298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45949.691958796298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45949.691958796298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45949.691958796298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45949.691958796298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45949.691958796298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45949.691958796298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45949.691958796298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45949.691958796298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45949.691958796298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45949.691958796298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45949.691958796298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45949.691958796298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45949.691958796298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45949.691958796298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45949.691958796298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45949.691958796298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45949.691958796298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45949.691958796298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45949.691958796298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45949.691958796298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45949.691958796298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45949.691958796298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45949.691958796298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45949.691958796298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45949.691958796298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45949.691958796298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45949.691958796298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45949.691958796298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45949.691958796298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45949.691958796298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45949.691958796298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45949.691958796298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45949.691958796298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45949.691958796298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45949.691958796298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45949.691958796298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45949.691958796298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45949.691958796298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45949.691958796298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45949.691958796298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45949.691958796298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45949.691958796298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45949.691958796298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45949.691958796298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45949.691958796298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45949.691958796298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45949.691958796298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45949.691958796298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45949.691958796298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45949.691958796298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45949.691958796298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45949.691958796298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45949.691958796298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45949.691958796298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45949.691958796298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45949.691958796298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45949.691958796298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45949.691958796298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45949.691958796298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45949.691958796298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45949.691958796298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45949.691958796298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45949.691958796298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45949.691958796298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45949.691958796298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45949.691958796298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45949.691958796298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45949.691958796298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45949.691958796298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45949.691958796298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45949.691958796298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45949.691958796298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45949.691958796298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45949.691958796298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45949.691958796298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45949.691958796298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45949.691958796298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45949.691958796298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45949.691958796298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45949.691958796298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45949.691958796298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45949.691958796298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45949.691958796298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45949.691958796298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45949.691958796298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45949.691958796298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45949.691958796298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45949.691958796298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45949.691958796298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45949.691958796298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45949.691958796298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45949.691958796298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45949.691958796298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45949.691958796298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45949.691958796298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45949.691958796298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45949.691958796298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45949.691958796298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45949.691958796298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45949.691958796298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45949.691958796298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45949.691958796298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45949.691958796298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45949.691958796298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45949.691958796298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45949.691958796298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45949.691958796298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45949.691958796298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45949.691958796298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45949.691958796298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45949.691958796298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45949.691958796298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45949.691958796298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45949.691958796298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45949.691958796298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45949.691958796298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45949.691958796298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45949.691958796298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45949.691958796298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45949.691958796298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45949.691958796298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45949.691958796298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45949.691958796298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45949.691958796298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45949.691958796298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45949.691958796298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45949.691958796298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45949.691958796298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45949.691958796298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45949.691958796298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45949.691958796298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45949.691958796298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45949.691958796298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45949.691958796298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45949.691958796298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45949.691958796298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45949.691958796298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45949.691958796298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45949.691958796298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45949.691958796298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45949.691958796298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45949.691958796298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45949.691958796298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45949.691958796298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45949.691958796298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45949.691958796298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45949.691958796298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45949.691958796298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45949.691958796298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45949.691958796298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45949.691958796298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45949.691958796298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45949.691958796298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45949.691958796298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45949.691958796298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45949.691958796298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45949.691958796298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45949.691958796298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45949.691958796298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45949.691958796298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45949.691958796298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45949.691958796298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45949.691958796298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45949.691958796298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45949.691958796298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45949.691958796298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45949.691958796298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45949.691958796298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45949.691958796298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45949.691958796298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45949.691958796298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45949.691958796298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45949.691958796298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45949.691958796298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45949.691958796298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45949.691958796298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45949.691958796298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45949.691958796298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45949.691958796298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45949.691958796298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45949.691958796298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45949.691958796298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45949.691958796298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45949.691958796298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45949.691958796298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45949.691958796298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45949.691958796298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45949.691958796298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45949.691958796298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45949.691958796298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45949.691958796298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45949.691958796298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45949.691958796298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45949.691958796298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45949.691958796298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45949.691958796298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45949.691958796298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45949.691958796298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45949.691958796298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45949.691958796298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45949.691958796298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45949.691958796298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45949.691958796298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45949.691958796298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45949.691958796298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45949.691958796298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45949.691958796298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45949.691958796298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45949.691958796298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45949.691958796298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45949.691958796298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45949.691958796298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45949.691958796298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45949.691958796298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45949.691958796298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45949.691958796298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45949.691958796298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45949.691958796298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45949.691958796298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45949.691958796298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45949.691958796298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45949.691958796298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45949.691958796298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45949.691958796298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45949.691958796298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45949.691958796298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45949.691958796298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45949.691958796298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45949.691958796298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45949.691958796298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45949.691958796298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45949.691958796298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45949.691958796298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45949.691958796298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45949.691958796298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45949.691958796298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45949.691958796298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45949.691958796298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45949.691958796298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45949.691958796298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45949.691958796298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45949.691958796298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45949.691958796298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45949.691958796298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45949.691958796298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45949.691958796298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45949.691958796298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45949.691958796298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45949.691958796298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45949.691958796298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45949.691958796298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45949.691958796298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45949.691958796298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45949.691958796298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45949.691958796298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45949.691958796298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45949.691958796298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45949.691958796298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45949.691958796298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45949.691958796298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45949.691958796298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45949.691958796298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45949.691958796298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45949.691958796298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45949.691958796298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45949.691958796298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45949.691958796298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45949.691958796298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45949.691958796298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45949.691958796298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45949.691958796298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45949.691958796298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45949.691958796298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45949.691958796298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45949.691958796298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45949.691958796298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45949.691958796298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45949.691958796298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45949.691958796298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45949.691958796298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45949.691958796298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45949.691958796298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45949.691958796298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45949.691958796298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45949.691958796298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45949.691958796298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45949.691958796298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45949.691958796298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45949.691958796298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45949.691958796298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45949.691958796298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45949.691958796298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45949.691958796298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45949.691958796298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45949.691958796298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45949.691958796298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45949.691958796298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45949.691958796298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45949.691958796298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45949.691958796298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45949.691958796298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45949.691958796298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45949.691958796298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45949.691958796298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45949.691958796298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45949.691958796298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45949.691958796298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45949.691958796298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45949.691958796298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45949.691958796298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45949.691958796298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45949.691958796298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45949.691958796298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45949.691958796298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45949.691958796298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45949.691958796298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45949.691958796298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45949.691958796298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45949.691958796298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45949.691958796298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45949.691958796298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45949.691958796298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45949.691958796298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45949.691958796298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45949.691958796298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45949.691958796298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45949.691958796298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45949.691958796298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45949.691958796298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45949.691958796298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45949.691958796298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45949.691958796298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45949.691958796298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45949.691958796298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45949.691958796298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45949.691958796298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45949.691958796298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45949.691958796298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45949.691958796298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45949.691958796298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45949.691958796298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45949.691958796298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45949.691958796298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45949.691958796298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45949.691958796298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45949.691958796298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45949.691958796298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45949.691958796298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45949.691958796298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45949.691958796298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45949.691958796298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45949.691958796298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45949.691958796298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45949.691958796298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45949.691958796298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45949.691958796298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45949.691958796298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45949.691958796298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45949.691958796298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45949.691958796298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45949.691958796298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45949.691958796298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45949.691958796298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45949.691958796298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45949.691958796298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45949.691958796298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45949.691958796298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45949.691958796298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45949.691958796298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45949.691958796298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45949.691958796298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45949.691958796298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45949.691958796298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45949.691958796298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45949.691958796298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45949.691958796298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45949.691958796298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45949.691958796298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45949.691958796298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45949.691958796298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45949.691958796298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45949.691958796298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45949.691958796298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45949.691958796298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45949.691958796298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45949.691958796298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45949.691958796298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45949.691958796298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45949.691958796298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45949.691958796298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45949.691958796298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45949.691958796298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45949.691958796298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45949.691958796298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45949.691958796298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45949.691958796298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45949.691958796298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45949.691958796298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45949.691958796298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45949.691958796298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45949.691958796298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45949.691958796298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45949.691958796298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45949.691958796298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45949.691958796298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45949.691958796298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45949.691958796298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45949.691958796298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45949.691958796298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45949.691958796298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45949.691958796298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45949.691958796298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45949.691958796298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45949.691958796298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45949.691958796298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45949.691958796298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45949.691958796298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45949.691958796298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45949.691958796298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45949.691958796298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45949.691958796298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45949.691958796298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45949.691958796298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45949.691958796298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45949.691958796298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45949.691958796298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45949.691958796298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45949.691958796298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45949.691958796298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45949.691958796298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45949.691958796298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45949.691958796298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45949.691958796298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45949.691958796298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45949.691958796298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45949.691958796298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45949.691958796298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45949.691958796298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45949.691958796298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45949.691958796298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45949.691958796298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45949.691958796298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45949.691958796298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45949.691958796298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45949.691958796298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45949.691958796298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45949.691958796298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45949.691958796298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45949.691958796298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45949.691958796298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45949.691958796298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45949.691958796298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45949.691958796298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45949.691958796298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45949.691958796298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45949.691958796298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45949.691958796298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45949.691958796298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45949.691958796298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45949.691958796298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45949.691958796298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45949.691958796298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45949.691958796298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45949.691958796298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45949.691958796298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45949.691958796298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45949.691958796298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45949.691958796298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45949.691958796298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45949.691958796298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45949.691958796298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45949.691958796298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45949.691958796298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45949.691958796298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45949.691958796298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45949.691958796298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45949.691958796298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45949.691958796298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45949.691958796298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45949.691958796298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45949.691958796298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45949.691958796298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45949.691958796298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45949.691958796298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45949.691958796298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45949.691958796298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45949.691958796298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45949.691958796298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45949.691958796298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45949.691958796298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45949.691958796298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45949.691958796298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45949.691958796298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45949.691958796298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45949.691958796298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45949.691958796298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45949.691958796298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45949.691958796298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45949.691958796298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45949.691958796298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45949.691958796298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45949.691958796298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45949.691958796298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45949.691958796298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45949.691958796298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45949.691958796298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45949.691958796298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45949.691958796298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45949.691958796298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45949.691958796298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45949.691958796298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45949.691958796298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45949.691958796298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45949.691958796298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45949.691958796298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45949.691958796298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45949.691958796298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45949.691958796298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45949.691958796298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45949.691958796298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45949.691958796298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45949.691958796298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45949.691958796298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45949.691958796298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45949.691958796298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45949.691958796298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45949.691958796298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45949.691958796298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45949.691958796298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45949.691958796298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45949.691958796298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45949.691958796298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45949.691958796298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45949.691958796298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45949.691958796298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45949.691958796298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45949.691958796298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45949.691958796298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45949.691958796298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45949.691958796298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45949.691958796298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45949.691958796298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45949.691958796298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45949.691958796298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45949.691958796298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45949.691958796298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45949.691958796298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45949.691958796298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45949.691958796298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45949.691958796298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45949.691958796298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45949.691958796298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45949.691958796298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45949.691958796298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45949.691958796298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45949.691958796298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45949.691958796298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45949.691958796298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45949.691958796298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45949.691958796298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45949.691958796298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45949.691958796298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45949.691958796298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45949.691958796298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45949.691958796298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45949.691958796298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45949.691958796298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45949.691958796298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45949.691958796298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45949.691958796298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45949.691958796298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45949.691958796298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45949.691958796298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45949.691958796298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45949.691958796298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45949.691958796298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45949.691958796298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45949.691958796298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45949.691958796298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45949.691958796298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45949.691958796298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45949.691958796298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45949.691958796298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45949.691958796298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45949.691958796298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45949.691958796298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45949.691958796298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45949.691958796298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45949.691958796298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45949.691958796298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45949.691958796298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45949.691958796298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45949.691958796298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45949.691958796298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45949.691958796298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45949.691958796298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45949.691958796298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45949.691958796298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45949.691958796298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45949.691958796298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45949.691958796298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45949.691958796298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45949.691958796298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45949.691958796298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45949.691958796298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45949.691958796298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45949.691958796298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45949.691958796298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45949.691958796298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45949.691958796298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45949.691958796298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45949.691958796298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45949.691958796298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45949.691958796298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45949.691958796298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45949.691958796298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45949.691958796298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45949.691958796298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45949.691958796298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45949.691958796298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45949.691958796298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45949.691958796298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45949.691958796298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45949.691958796298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45949.691958796298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45949.691958796298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45949.691958796298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45949.691958796298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45949.691958796298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45949.691958796298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45949.691958796298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45949.691958796298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45949.691958796298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45949.691958796298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45949.691958796298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45949.691958796298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45949.691958796298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45949.691958796298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45949.691958796298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45949.691958796298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45949.691958796298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45949.691958796298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45949.691958796298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45949.691958796298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45949.691958796298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45949.691958796298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45949.691958796298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45949.691958796298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45949.691958796298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45949.691958796298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45949.691958796298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45949.691958796298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45949.691958796298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45949.691958796298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45949.691958796298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45949.691958796298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45949.691958796298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45949.691958796298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45949.691958796298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45949.691958796298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45949.691958796298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45949.691958796298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45949.691958796298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45949.691958796298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45949.691958796298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45949.691958796298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45949.691958796298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45949.691958796298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45949.691958796298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45949.691958796298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45949.691958796298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45949.691958796298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45949.691958796298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45949.691958796298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45949.691958796298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45949.691958796298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45949.691958796298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45949.691958796298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45949.691958796298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45949.691958796298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45949.691958796298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45949.691958796298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45949.691958796298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45949.691958796298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45949.691958796298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45949.691958796298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45949.691958796298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45949.691958796298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45949.691958796298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45949.691958796298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45949.691958796298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45949.691958796298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45949.691958796298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45949.691958796298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45949.691958796298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45949.691958796298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45949.691958796298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45949.691958796298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45949.691958796298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246.21124085647898</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123" t="s">
        <v>37263</v>
      </c>
      <c r="E3" s="100" t="s">
        <v>38964</v>
      </c>
      <c r="F3" s="125">
        <v>45949.649988425925</v>
      </c>
      <c r="G3" s="126">
        <f ca="1">IFERROR(NOW()-F3,"")</f>
        <v>4.1970023150497582E-2</v>
      </c>
      <c r="H3" s="125">
        <v>45949.635243055556</v>
      </c>
      <c r="I3" s="121" t="str">
        <f>IFERROR(VLOOKUP(D3,DB!A:F,6,0),"")</f>
        <v>SCECO</v>
      </c>
      <c r="J3" s="121" t="str">
        <f>IFERROR(VLOOKUP(D3,DB!A:G,7,0),"")</f>
        <v>Dead</v>
      </c>
      <c r="K3" s="127" t="s">
        <v>39063</v>
      </c>
      <c r="L3" s="123" t="str">
        <f>IFERROR(VLOOKUP(D3,DB!A:I,9,0),"")</f>
        <v>Latis</v>
      </c>
    </row>
    <row r="4" spans="1:16" ht="15" customHeight="1">
      <c r="A4" s="121"/>
      <c r="B4" s="121" t="str">
        <f>IFERROR(VLOOKUP(D4,DB!A:K,11,0),"")</f>
        <v/>
      </c>
      <c r="C4" s="122"/>
      <c r="D4" s="123"/>
      <c r="E4" s="100"/>
      <c r="F4" s="125"/>
      <c r="G4" s="126">
        <f ca="1">IFERROR(NOW()-F4,"")</f>
        <v>45949.691958449075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45949.691958449075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45949.691958449075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45949.691958449075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45949.691958449075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45949.691958449075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45949.691958449075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45949.691958449075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45949.691958449075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45949.691958449075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45949.691958449075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45949.691958449075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45949.691958449075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45949.691958449075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45949.691958449075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45949.691958449075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45949.691958449075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45949.691958449075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45949.691958449075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45949.691958449075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45949.691958449075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45949.691958449075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45949.691958449075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45949.691958449075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45949.691958449075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45949.691958449075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45949.691958449075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45949.691958449075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45949.691958449075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45949.691958449075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45949.691958449075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45949.691958449075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45949.691958449075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45949.691958449075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45949.691958449075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45949.691958449075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45949.691958449075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45949.691958449075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45949.691958449075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45949.691958449075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45949.691958449075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45949.691958449075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45949.691958449075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45949.691958449075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45949.691958449075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45949.691958449075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45949.691958449075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45949.691958449075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45949.691958449075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45949.691958449075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45949.691958449075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45949.691958449075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45949.691958449075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45949.691958449075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45949.691958449075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45949.691958449075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45949.691958449075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45949.691958449075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45949.691958449075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45949.691958449075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45949.691958449075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45949.691958449075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45949.691958449075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45949.691958449075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45949.691958449075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45949.691958449075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45949.691958449075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45949.691958449075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45949.691958449075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45949.691958449075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45949.691958449075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45949.691958449075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45949.691958449075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45949.691958449075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45949.691958449075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45949.691958449075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45949.691958449075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45949.691958449075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45949.691958449075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45949.691958449075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45949.691958449075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45949.691958449075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45949.691958449075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45949.691958449075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45949.691958449075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45949.691958449075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45949.691958449075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45949.691958449075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45949.691958449075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45949.691958449075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45949.691958449075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45949.691958449075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45949.691958449075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45949.691958449075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45949.691958449075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45949.691958449075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45949.691958449075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45949.691958449075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45949.691958449075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45949.691958449075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45949.691958449075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45949.691958449075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45949.691958449075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45949.691958449075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45949.691958449075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45949.691958449075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45949.691958449075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45949.691958449075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45949.691958449075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45949.691958449075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45949.691958449075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45949.691958449075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45949.691958449075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45949.691958449075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45949.691958449075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45949.691958449075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45949.691958449075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45949.691958449075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45949.691958449075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45949.691958449075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45949.691958449075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45949.691958449075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45949.691958449075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45949.691958449075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45949.691958449075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45949.691958449075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45949.691958449075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45949.691958449075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45949.691958449075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45949.691958449075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45949.691958449075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45949.691958449075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45949.691958449075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45949.691958449075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45949.691958449075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45949.691958449075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45949.691958449075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45949.691958449075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45949.691958449075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45949.691958449075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45949.691958449075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45949.691958449075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45949.691958449075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45949.691958449075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45949.691958449075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45949.691958449075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45949.691958449075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45949.691958449075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45949.691958449075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45949.691958449075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45949.691958449075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45949.691958449075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45949.691958449075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45949.691958449075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45949.691958449075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45949.691958449075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45949.691958449075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45949.691958449075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45949.691958449075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45949.691958449075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45949.691958449075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45949.691958449075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45949.691958449075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45949.691958449075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45949.691958449075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45949.691958449075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45949.691958449075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45949.691958449075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45949.691958449075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45949.691958449075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45949.691958449075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45949.691958449075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45949.691958449075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45949.691958449075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45949.691958449075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45949.691958449075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45949.691958449075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45949.691958449075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45949.691958449075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45949.691958449075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45949.691958449075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45949.691958449075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45949.691958449075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45949.691958449075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45949.691958449075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45949.691958449075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45949.691958449075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45949.691958449075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45949.691958449075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45949.691958449075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45949.691958449075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45949.691958449075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45949.691958449075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45949.691958449075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45949.691958449075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45949.691958449075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45949.691958449075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45949.691958449075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45949.691958449075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45949.691958449075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45949.691958449075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45949.691958449075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45949.691958449075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45949.691958449075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45949.691958449075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45949.691958449075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45949.691958449075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45949.691958449075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45949.691958449075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45949.691958449075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45949.691958449075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45949.691958449075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45949.691958449075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45949.691958449075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45949.691958449075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45949.691958449075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45949.691958449075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45949.691958449075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45949.691958449075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45949.691958449075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45949.691958449075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45949.691958449075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45949.691958449075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45949.691958449075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45949.691958449075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45949.691958449075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45949.691958449075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45949.691958449075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45949.691958449075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45949.691958449075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45949.691958449075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45949.691958449075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45949.691958449075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45949.691958449075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45949.691958449075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45949.691958449075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45949.691958449075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45949.691958449075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45949.691958449075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45949.691958449075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45949.691958449075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45949.691958449075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45949.691958449075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45949.691958449075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45949.691958449075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45949.691958449075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45949.691958449075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45949.691958449075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45949.691958449075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45949.691958449075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45949.691958449075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45949.691958449075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45949.691958449075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45949.691958449075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45949.691958449075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45949.691958449075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45949.691958449075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45949.691958449075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45949.691958449075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45949.691958449075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45949.691958449075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45949.691958449075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45949.691958449075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45949.691958449075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45949.691958449075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45949.691958449075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45949.691958449075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45949.691958449075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45949.691958449075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45949.691958449075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45949.691958449075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45949.691958449075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45949.691958449075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45949.691958449075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45949.691958449075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45949.691958449075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45949.691958449075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45949.691958449075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45949.691958449075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45949.691958449075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45949.691958449075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45949.691958449075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45949.691958449075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45949.691958449075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45949.691958449075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45949.691958449075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45949.691958449075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45949.691958449075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45949.691958449075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45949.691958449075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45949.691958449075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45949.691958449075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45949.691958449075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45949.691958449075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45949.691958449075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45949.691958449075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45949.691958449075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45949.691958449075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45949.691958449075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45949.691958449075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45949.691958449075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45949.691958449075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45949.691958449075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45949.691958449075</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45949.691958449075</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57.859898263886862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39045</v>
      </c>
      <c r="F3" s="38">
        <v>45926.188877314817</v>
      </c>
      <c r="G3" s="150">
        <f t="shared" ref="G3" ca="1" si="0">IFERROR(NOW()-F3,"")</f>
        <v>23.503081134258537</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4.9203843750001397</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39045</v>
      </c>
      <c r="F5" s="164">
        <v>45948.661111111112</v>
      </c>
      <c r="G5" s="165">
        <f ca="1">IFERROR(NOW()-F5,"")</f>
        <v>1.0308473379627685</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38279</v>
      </c>
      <c r="E6" s="163" t="s">
        <v>38964</v>
      </c>
      <c r="F6" s="164">
        <v>45949.674583333333</v>
      </c>
      <c r="G6" s="165">
        <f ca="1">IFERROR(NOW()-F6,"")</f>
        <v>1.7375115741742775E-2</v>
      </c>
      <c r="H6" s="164">
        <v>45949.668333333335</v>
      </c>
      <c r="I6" s="163" t="str">
        <f>IFERROR(VLOOKUP(D6,DB!A:F,6,0),"")</f>
        <v>SCECO</v>
      </c>
      <c r="J6" s="163" t="str">
        <f>IFERROR(VLOOKUP(D6,DB!A:G,7,0),"")</f>
        <v>Haj Removal</v>
      </c>
      <c r="K6" s="163" t="s">
        <v>39073</v>
      </c>
      <c r="L6" s="163" t="str">
        <f>IFERROR(VLOOKUP(D6,DB!A:I,9,0),"")</f>
        <v>Latis</v>
      </c>
    </row>
    <row r="7" spans="1:13" ht="15">
      <c r="A7" s="163"/>
      <c r="B7" s="163" t="str">
        <f>IFERROR(VLOOKUP(D7,DB!A:K,11,0),"")</f>
        <v/>
      </c>
      <c r="C7" s="163"/>
      <c r="D7" s="163"/>
      <c r="E7" s="163"/>
      <c r="F7" s="164"/>
      <c r="G7" s="165">
        <f ca="1">IFERROR(NOW()-F7,"")</f>
        <v>45949.691958449075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45949.691958449075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45949.691958449075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45949.691958449075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45949.691958449075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45949.691958449075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45949.691958449075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45949.691958449075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45949.691958449075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45949.691958449075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45949.691958449075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45949.691958449075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45949.691958449075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45949.691958449075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45949.691958449075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45949.691958449075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45949.691958449075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45949.691958449075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45949.691958449075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45949.691958449075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45949.691958449075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45949.691958449075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45949.691958449075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45949.691958449075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45949.691958449075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45949.691958449075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45949.691958449075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45949.691958449075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45949.691958449075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45949.691958449075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45949.691958449075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45949.691958449075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45949.691958449075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45949.691958449075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45949.691958449075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45949.691958449075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45949.691958449075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45949.691958449075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45949.691958449075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45949.691958449075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45949.691958449075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45949.691958449075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45949.691958449075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45949.691958449075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45949.691958449075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45949.691958449075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45949.691958449075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45949.691958449075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45949.691958449075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45949.691958449075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45949.691958449075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45949.691958449075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45949.691958449075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45949.691958449075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45949.691958449075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45949.691958449075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45949.691958449075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45949.691958449075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45949.691958449075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45949.691958449075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45949.691958449075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45949.691958449075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45949.691958449075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45949.691958449075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45949.691958449075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45949.691958449075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45949.691958449075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45949.691958449075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45949.691958449075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45949.691958449075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45949.691958449075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45949.691958449075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45949.691958449075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45949.691958449075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45949.691958449075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45949.691958449075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45949.691958449075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45949.691958449075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45949.691958449075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45949.691958449075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45949.691958449075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45949.691958449075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45949.691958449075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45949.691958449075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45949.691958449075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45949.691958449075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45949.691958449075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45949.691958449075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45949.691958449075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45949.691958449075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45949.691958449075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45949.691958449075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45949.691958449075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45949.691958449075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45949.691958449075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45949.691958449075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45949.691958449075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45949.691958449075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45949.691958449075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45949.691958449075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45949.691958449075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45949.691958449075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45949.691958449075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45949.691958449075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45949.691958449075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45949.691958449075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45949.691958449075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45949.691958449075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45949.691958449075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45949.691958449075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45949.691958449075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45949.691958449075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45949.691958449075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45949.691958449075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45949.691958449075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45949.691958449075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45949.691958449075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45949.691958449075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45949.691958449075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45949.691958449075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45949.691958449075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45949.691958449075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45949.691958449075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45949.691958449075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45949.691958449075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45949.691958449075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45949.691958449075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45949.691958449075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45949.691958449075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45949.691958449075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45949.691958449075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45949.691958449075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45949.691958449075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45949.691958449075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45949.691958449075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45949.691958449075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45949.691958449075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45949.691958449075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45949.691958449075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45949.691958449075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45949.691958449075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45949.691958449075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45949.691958449075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45949.691958449075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45949.691958449075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45949.691958449075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45949.691958449075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45949.691958449075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45949.691958449075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45949.691958449075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45949.691958449075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45949.691958449075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45949.691958449075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45949.691958449075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45949.691958449075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45949.691958449075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45949.691958449075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45949.691958449075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45949.691958449075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45949.691958449075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45949.691958449075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45949.691958449075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45949.691958449075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45949.691958449075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45949.691958449075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45949.691958449075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45949.691958449075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45949.691958449075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45949.691958449075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45949.691958449075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45949.691958449075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45949.691958449075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45949.691958449075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45949.691958449075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45949.691958449075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45949.691958449075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45949.691958449075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45949.691958449075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45949.691958449075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45949.691958449075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45949.691958449075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45949.691958449075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45949.691958449075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45949.691958449075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45949.691958449075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45949.691958449075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45949.691958449075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45949.691958449075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45949.691958449075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45949.691958449075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45949.691958449075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45949.691958449075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45949.691958449075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45949.691958449075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45949.691958449075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45949.691958449075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45949.691958449075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45949.691958449075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45949.691958449075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45949.691958449075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45949.691958449075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45949.691958449075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45949.691958449075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45949.691958449075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45949.691958449075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45949.691958449075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45949.691958449075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45949.691958449075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45949.691958449075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45949.691958449075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45949.691958449075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45949.691958449075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45949.691958449075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45949.691958449075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45949.691958449075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45949.691958449075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45949.691958449075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45949.691958449075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45949.691958449075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45949.691958449075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45949.691958449075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45949.691958449075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45949.691958449075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45949.691958449075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45949.691958449075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45949.691958449075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45949.691958449075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45949.691958449075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45949.691958449075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45949.691958449075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45949.691958449075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45949.691958449075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45949.691958449075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45949.691958449075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45949.691958449075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45949.691958449075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45949.691958449075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45949.691958449075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45949.691958449075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45949.691958449075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45949.691958449075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45949.691958449075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45949.691958449075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45949.691958449075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45949.691958449075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45949.691958449075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45949.691958449075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45949.691958449075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45949.691958449075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45949.691958449075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45949.691958449075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45949.691958449075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45949.691958449075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45949.691958449075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45949.691958449075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45949.691958449075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45949.691958449075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45949.691958449075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45949.691958449075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45949.691958449075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45949.691958449075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45949.691958449075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45949.691958449075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45949.691958449075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45949.691958449075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45949.691958449075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45949.691958449075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45949.691958449075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45949.691958449075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45949.691958449075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45949.691958449075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45949.691958449075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45949.691958449075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45949.691958449075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45949.691958449075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45949.691958449075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45949.691958449075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45949.691958449075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45949.691958449075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45949.691958449075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45949.691958449075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45949.691958449075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45949.691958449075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45949.691958449075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45949.691958449075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45949.691958449075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45949.691958449075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45949.691958449075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45949.691958449075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45949.691958449075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45949.691958449075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45949.691958449075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45949.691958449075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45949.691958449075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45949.691958449075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45949.691958449075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45949.691958449075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45949.691958449075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45949.691958449075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45949.691958449075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45949.691958449075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45949.691958449075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45949.691958449075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45949.691958449075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45949.691958449075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45949.691958449075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45949.691958449075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45949.691958449075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45949.691958449075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45949.691958449075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45949.691958449075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45949.691958449075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45949.691958449075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45949.691958449075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45949.691958449075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45949.691958449075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45949.691958449075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45949.691958449075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45949.691958449075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45949.691958449075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45949.691958449075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45949.691958449075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45949.691958449075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45949.691958449075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45949.691958449075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45949.691958449075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45949.691958449075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45949.691958449075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45949.691958449075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45949.691958449075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45949.691958449075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45949.691958449075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45949.691958449075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45949.691958449075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45949.691958449075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45949.691958449075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45949.691958449075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45949.691958449075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45949.691958449075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45949.691958449075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45949.691958449075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45949.691958449075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45949.691958449075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45949.691958449075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45949.691958449075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45949.691958449075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45949.691958449075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45949.691958449075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45949.691958449075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45949.691958449075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45949.691958449075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45949.691958449075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45949.691958449075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45949.691958449075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45949.691958449075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45949.691958449075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45949.691958449075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45949.691958449075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45949.691958449075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45949.691958449075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45949.691958449075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45949.691958449075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45949.691958449075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45949.691958449075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45949.691958449075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45949.691958449075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45949.691958449075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45949.691958449075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45949.691958449075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45949.691958449075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45949.691958449075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45949.691958449075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45949.691958449075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45949.691958449075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45949.691958449075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45949.691958449075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45949.691958449075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45949.691958449075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45949.691958449075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45949.691958449075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45949.691958449075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45949.691958449075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45949.691958449075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45949.691958449075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45949.691958449075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45949.691958449075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45949.691958449075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45949.691958449075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45949.691958449075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45949.691958449075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45949.691958449075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45949.691958449075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45949.691958449075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45949.691958449075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45949.691958449075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45949.691958449075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45949.691958449075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45949.691958449075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45949.691958449075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45949.691958449075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45949.691958449075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45949.691958449075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45949.691958449075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45949.691958449075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45949.691958449075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45949.691958449075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45949.691958449075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45949.691958449075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45949.691958449075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45949.691958449075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45949.691958449075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45949.691958449075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45949.691958449075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45949.691958449075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45949.691958449075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45949.691958449075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45949.691958449075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45949.691958449075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45949.691958449075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45949.691958449075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45949.691958449075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45949.691958449075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45949.691958449075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45949.691958449075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45949.691958449075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45949.691958449075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45949.691958449075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45949.691958449075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45949.691958449075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45949.691958449075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45949.691958449075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45949.691958449075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45949.691958449075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45949.691958449075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45949.691958449075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45949.691958449075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45949.691958449075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45949.691958449075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45949.691958449075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45949.691958449075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45949.691958449075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45949.691958449075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45949.691958449075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45949.691958449075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45949.691958449075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45949.691958449075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45949.691958449075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45949.691958449075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45949.691958449075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45949.691958449075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45949.691958449075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45949.691958449075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45949.691958449075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45949.691958449075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45949.691958449075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45949.691958449075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45949.691958449075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45949.691958449075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45949.691958449075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45949.691958449075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45949.691958449075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45949.691958449075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45949.691958449075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45949.691958449075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45949.691958449075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45949.691958449075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45949.691958449075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45949.691958449075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45949.691958449075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45949.691958449075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45949.691958449075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45949.691958449075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45949.691958449075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45949.691958449075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45949.691958449075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45949.691958449075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45949.691958449075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45949.691958449075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45949.691958449075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45949.691958449075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45949.691958449075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45949.691958449075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45949.691958449075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45949.691958449075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45949.691958449075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45949.691958449075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45949.691958449075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45949.691958449075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45949.691958449075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45949.691958449075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45949.691958449075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45949.691958449075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45949.691958449075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45949.691958449075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45949.691958449075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45949.691958449075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45949.691958449075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45949.691958449075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45949.691958449075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45949.691958449075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45949.691958449075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45949.691958449075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45949.691958449075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45949.691958449075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45949.691958449075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45949.691958449075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45949.691958449075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45949.691958449075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45949.691958449075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45949.691958449075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45949.691958449075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45949.691958449075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45949.691958449075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45949.691958449075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45949.691958449075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45949.691958449075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45949.691958449075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45949.691958449075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45949.691958449075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45949.691958449075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45949.691958449075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45949.691958449075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45949.691958449075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45949.691958449075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45949.691958449075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45949.691958449075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45949.691958449075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45949.691958449075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45949.691958449075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45949.691958449075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45949.691958449075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45949.691958449075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45949.691958449075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45949.691958449075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45949.691958449075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45949.691958449075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45949.691958449075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45949.691958449075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45949.691958449075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45949.691958449075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45949.691958449075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45949.691958449075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45949.691958449075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45949.691958449075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45949.691958449075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45949.691958449075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45949.691958449075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A5" sqref="A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10.16289594907721</v>
      </c>
      <c r="H2" s="145">
        <v>45927.987534722219</v>
      </c>
      <c r="I2" s="143" t="str">
        <f>IFERROR(VLOOKUP(D2,DB!A:F,6,0),"")</f>
        <v>SCECO</v>
      </c>
      <c r="J2" s="143" t="str">
        <f>IFERROR(VLOOKUP(D2,DB!A:G,7,0),"")</f>
        <v>Vandalized</v>
      </c>
      <c r="K2" s="142" t="s">
        <v>39075</v>
      </c>
      <c r="L2" s="143" t="str">
        <f>IFERROR(VLOOKUP(D2,DB!A:I,9,0),"")</f>
        <v>Latis</v>
      </c>
    </row>
    <row r="3" spans="1:16383" ht="31.5" customHeight="1">
      <c r="A3" s="142" t="s">
        <v>39076</v>
      </c>
      <c r="B3" s="142" t="str">
        <f>IFERROR(VLOOKUP(D3,DB!A:K,11,0),"")</f>
        <v>R6</v>
      </c>
      <c r="C3" s="142">
        <v>1</v>
      </c>
      <c r="D3" s="142" t="s">
        <v>34126</v>
      </c>
      <c r="E3" s="142" t="s">
        <v>38964</v>
      </c>
      <c r="F3" s="145">
        <v>45948.910879629628</v>
      </c>
      <c r="G3" s="144">
        <f ca="1">IFERROR(NOW()-F3,"-")</f>
        <v>0.78107881944742985</v>
      </c>
      <c r="H3" s="145">
        <v>45948.903344907405</v>
      </c>
      <c r="I3" s="142" t="str">
        <f>IFERROR(VLOOKUP(D3,DB!A:F,6,0),"")</f>
        <v>SCECO</v>
      </c>
      <c r="J3" s="142" t="str">
        <f>IFERROR(VLOOKUP(D3,DB!A:G,7,0),"")</f>
        <v>Vandalized</v>
      </c>
      <c r="K3" s="142" t="s">
        <v>39077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45949.691958449075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45949.691958449075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6"/>
      <c r="E6" s="108"/>
      <c r="F6" s="109"/>
      <c r="G6" s="78">
        <f ca="1">IFERROR(NOW()-F6,"-")</f>
        <v>45949.691958449075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45949.691958449075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45949.691958449075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45949.691958449075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45949.691958449075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45949.691958449075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45949.691958449075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45949.691958449075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45949.691958449075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45949.691958449075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45949.691958449075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45949.691958449075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45949.691958449075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45949.691958449075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45949.691958449075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45949.691958449075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45949.691958449075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45949.691958449075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45949.691958449075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45949.691958449075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45949.691958449075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45949.691958449075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45949.691958449075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45949.691958449075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45949.691958449075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45949.691958449075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45949.691958449075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45949.691958449075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45949.691958449075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45949.691958449075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45949.691958449075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45949.691958449075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45949.691958449075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45949.691958449075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45949.691958449075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45949.691958449075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45949.691958449075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45949.691958449075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45949.691958449075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45949.691958449075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45949.691958449075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45949.691958449075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45949.691958449075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45949.691958449075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45949.691958449075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45949.691958449075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45949.691958449075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45949.691958449075</v>
      </c>
      <c r="H53" s="109"/>
      <c r="I53" s="105" t="str">
        <f>IFERROR(VLOOKUP(D53,DB!A:F,6,0),"")</f>
        <v/>
      </c>
      <c r="J53" s="104" t="str">
        <f>IFERROR(VLOOKUP(D53,DB!A:G,7,0),"")</f>
        <v/>
      </c>
      <c r="K53" s="110"/>
      <c r="L53" s="111"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2025-10-19T13:39:14Z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