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256" documentId="13_ncr:1_{F6CB121F-512D-4AA6-A0C1-0FB36C537598}" xr6:coauthVersionLast="47" xr6:coauthVersionMax="47" xr10:uidLastSave="{D0D50DBD-44E7-46ED-8D75-2804418D513D}"/>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5" l="1"/>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L3" i="1"/>
  <c r="L4" i="1"/>
  <c r="L5" i="1"/>
  <c r="L6" i="1"/>
  <c r="L7" i="1"/>
  <c r="L8" i="1"/>
  <c r="L9" i="1"/>
  <c r="L10" i="1"/>
  <c r="L11" i="1"/>
  <c r="L12" i="1"/>
  <c r="L13" i="1"/>
  <c r="L14" i="1"/>
  <c r="L15" i="1"/>
  <c r="L16" i="1"/>
  <c r="L17" i="1"/>
  <c r="L18" i="1"/>
  <c r="L19" i="1"/>
  <c r="L20" i="1"/>
  <c r="L21" i="1"/>
  <c r="L22" i="1"/>
  <c r="L23" i="1"/>
  <c r="L24" i="1"/>
  <c r="L25" i="1"/>
  <c r="L26" i="1"/>
  <c r="J3" i="1"/>
  <c r="J4" i="1"/>
  <c r="J5" i="1"/>
  <c r="J6" i="1"/>
  <c r="J7" i="1"/>
  <c r="J8" i="1"/>
  <c r="J9" i="1"/>
  <c r="J10" i="1"/>
  <c r="J11" i="1"/>
  <c r="J12" i="1"/>
  <c r="J13" i="1"/>
  <c r="J14" i="1"/>
  <c r="J15" i="1"/>
  <c r="J16" i="1"/>
  <c r="J17" i="1"/>
  <c r="J18" i="1"/>
  <c r="J19" i="1"/>
  <c r="J20" i="1"/>
  <c r="J21" i="1"/>
  <c r="J22" i="1"/>
  <c r="J23" i="1"/>
  <c r="J24" i="1"/>
  <c r="J25" i="1"/>
  <c r="J26" i="1"/>
  <c r="I3" i="1"/>
  <c r="I4" i="1"/>
  <c r="I5" i="1"/>
  <c r="I6" i="1"/>
  <c r="I7" i="1"/>
  <c r="I8" i="1"/>
  <c r="I9" i="1"/>
  <c r="I10" i="1"/>
  <c r="I11" i="1"/>
  <c r="I12" i="1"/>
  <c r="I13" i="1"/>
  <c r="I14" i="1"/>
  <c r="I15" i="1"/>
  <c r="I16" i="1"/>
  <c r="I17" i="1"/>
  <c r="I18" i="1"/>
  <c r="I19" i="1"/>
  <c r="I20" i="1"/>
  <c r="I21" i="1"/>
  <c r="I22" i="1"/>
  <c r="I23" i="1"/>
  <c r="I24" i="1"/>
  <c r="I25" i="1"/>
  <c r="I26" i="1"/>
  <c r="G3" i="1"/>
  <c r="G4" i="1"/>
  <c r="G5" i="1"/>
  <c r="G6" i="1"/>
  <c r="G7" i="1"/>
  <c r="G8" i="1"/>
  <c r="G9" i="1"/>
  <c r="G10" i="1"/>
  <c r="G11" i="1"/>
  <c r="G12" i="1"/>
  <c r="G13" i="1"/>
  <c r="G14" i="1"/>
  <c r="G15" i="1"/>
  <c r="G16" i="1"/>
  <c r="G17" i="1"/>
  <c r="G18" i="1"/>
  <c r="G19" i="1"/>
  <c r="G20" i="1"/>
  <c r="G21" i="1"/>
  <c r="G22" i="1"/>
  <c r="G23" i="1"/>
  <c r="G24" i="1"/>
  <c r="G25" i="1"/>
  <c r="G26" i="1"/>
  <c r="B3" i="1"/>
  <c r="B4" i="1"/>
  <c r="B5" i="1"/>
  <c r="B6" i="1"/>
  <c r="B7" i="1"/>
  <c r="B8" i="1"/>
  <c r="B9" i="1"/>
  <c r="B10" i="1"/>
  <c r="B11" i="1"/>
  <c r="B12" i="1"/>
  <c r="B13" i="1"/>
  <c r="B14" i="1"/>
  <c r="B15" i="1"/>
  <c r="B16" i="1"/>
  <c r="B17" i="1"/>
  <c r="B18" i="1"/>
  <c r="B19" i="1"/>
  <c r="B20" i="1"/>
  <c r="B21" i="1"/>
  <c r="B22" i="1"/>
  <c r="B23" i="1"/>
  <c r="B24" i="1"/>
  <c r="B25" i="1"/>
  <c r="B26" i="1"/>
  <c r="G2" i="6"/>
  <c r="G3" i="6"/>
  <c r="G4" i="6"/>
  <c r="G5" i="6"/>
  <c r="G6" i="6"/>
  <c r="G7" i="6"/>
  <c r="G8" i="6"/>
  <c r="G9" i="6"/>
  <c r="G10" i="6"/>
  <c r="G11" i="6"/>
  <c r="G12" i="6"/>
  <c r="G13" i="6"/>
  <c r="G14" i="6"/>
  <c r="G15" i="6"/>
  <c r="G16" i="6"/>
  <c r="G17" i="6"/>
  <c r="G18"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<sst xmlns="http://schemas.openxmlformats.org/spreadsheetml/2006/main" count="179042" uniqueCount="39110">
  <si>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</si>
  <si>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</si>
  <si>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</si>
  <si>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</si>
  <si>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</si>
  <si>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</si>
  <si>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</si>
  <si>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</si>
  <si>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</si>
  <si>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</si>
  <si>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</si>
  <si>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</si>
  <si>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</si>
  <si>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</si>
  <si>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</si>
  <si>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</si>
  <si>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</si>
  <si>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</si>
  <si>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</si>
  <si>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</si>
  <si>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</si>
  <si>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</si>
  <si>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</si>
  <si>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</si>
  <si>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</si>
  <si>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</si>
  <si>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</si>
  <si>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</si>
  <si>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</si>
  <si>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</si>
  <si>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</si>
  <si>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</si>
  <si>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</si>
  <si>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</si>
  <si>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</si>
  <si>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</si>
  <si>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</si>
  <si>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</si>
  <si>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</si>
  <si>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</si>
  <si>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</si>
  <si>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</si>
  <si>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</si>
  <si>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</si>
  <si>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</si>
  <si>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</si>
  <si>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</si>
  <si>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</si>
  <si>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</si>
  <si>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</si>
  <si>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</si>
  <si>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</si>
  <si>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</si>
  <si>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</si>
  <si>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</si>
  <si>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</si>
  <si>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</si>
  <si>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</si>
  <si>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</si>
  <si>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</si>
  <si>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</si>
  <si>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</si>
  <si>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</si>
  <si>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</si>
  <si>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</si>
  <si>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</si>
  <si>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</si>
  <si>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</si>
  <si>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</si>
  <si>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</si>
  <si>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</si>
  <si>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</si>
  <si>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</si>
  <si>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</si>
  <si>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</si>
  <si>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</si>
  <si>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</si>
  <si>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</si>
  <si>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</si>
  <si>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</si>
  <si>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</si>
  <si>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</si>
  <si>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</si>
  <si>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</si>
  <si>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</si>
  <si>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</si>
  <si>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</si>
  <si>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</si>
  <si>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</si>
  <si>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</si>
  <si>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</si>
  <si>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</si>
  <si>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</si>
  <si>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</si>
  <si>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</si>
  <si>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</si>
  <si>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</si>
  <si>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</si>
  <si>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</si>
  <si>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</si>
  <si>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</si>
  <si>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</si>
  <si>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</si>
  <si>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</si>
  <si>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</si>
  <si>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</si>
  <si>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</si>
  <si>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</si>
  <si>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</si>
  <si>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</si>
  <si>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</si>
  <si>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</si>
  <si>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</si>
  <si>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</si>
  <si>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</si>
  <si>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</si>
  <si>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</si>
  <si>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</si>
  <si>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</si>
  <si>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</si>
  <si>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</si>
  <si>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</si>
  <si>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</si>
  <si>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</si>
  <si>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</si>
  <si>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</si>
  <si>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</si>
  <si>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</si>
  <si>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</si>
  <si>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</si>
  <si>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</si>
  <si>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</si>
  <si>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</si>
  <si>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</si>
  <si>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</si>
  <si>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</si>
  <si>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</si>
  <si>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</si>
  <si>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</si>
  <si>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</si>
  <si>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</si>
  <si>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</si>
  <si>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</si>
  <si>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</si>
  <si>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</si>
  <si>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</si>
  <si>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</si>
  <si>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</si>
  <si>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</si>
  <si>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</si>
  <si>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</si>
  <si>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</si>
  <si>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</si>
  <si>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</si>
  <si>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</si>
  <si>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</si>
  <si>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</si>
  <si>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</si>
  <si>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</si>
  <si>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</si>
  <si>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</si>
  <si>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</si>
  <si>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</si>
  <si>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</si>
  <si>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</si>
  <si>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</si>
  <si>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</si>
  <si>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</si>
  <si>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</si>
  <si>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</si>
  <si>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</si>
  <si>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</si>
  <si>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</si>
  <si>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</si>
  <si>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</si>
  <si>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</si>
  <si>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</si>
  <si>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</si>
  <si>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</si>
  <si>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</si>
  <si>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</si>
  <si>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</si>
  <si>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</si>
  <si>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</si>
  <si>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</si>
  <si>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</si>
  <si>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</si>
  <si>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</si>
  <si>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</si>
  <si>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</si>
  <si>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</si>
  <si>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</si>
  <si>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</si>
  <si>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</si>
  <si>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</si>
  <si>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</si>
  <si>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</si>
  <si>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</si>
  <si>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</si>
  <si>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</si>
  <si>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</si>
  <si>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</si>
  <si>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</si>
  <si>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</si>
  <si>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</si>
  <si>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</si>
  <si>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</si>
  <si>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</si>
  <si>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</si>
  <si>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</si>
  <si>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</si>
  <si>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</si>
  <si>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</si>
  <si>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</si>
  <si>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</si>
  <si>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</si>
  <si>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</si>
  <si>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</si>
  <si>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</si>
  <si>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</si>
  <si>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</si>
  <si>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</si>
  <si>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</si>
  <si>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</si>
  <si>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</si>
  <si>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</si>
  <si>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</si>
  <si>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</si>
  <si>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</si>
  <si>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</si>
  <si>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</si>
  <si>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</si>
  <si>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</si>
  <si>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</si>
  <si>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</si>
  <si>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</si>
  <si>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</si>
  <si>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</si>
  <si>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</si>
  <si>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</si>
  <si>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</si>
  <si>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</si>
  <si>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</si>
  <si>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</si>
  <si>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</si>
  <si>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</si>
  <si>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</si>
  <si>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</si>
  <si>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</si>
  <si>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</si>
  <si>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</si>
  <si>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</si>
  <si>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</si>
  <si>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</si>
  <si>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</si>
  <si>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</si>
  <si>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</si>
  <si>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</si>
  <si>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</si>
  <si>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</si>
  <si>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</si>
  <si>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</si>
  <si>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</si>
  <si>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</si>
  <si>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</si>
  <si>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</si>
  <si>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</si>
  <si>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</si>
  <si>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</si>
  <si>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</si>
  <si>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</si>
  <si>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</si>
  <si>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</si>
  <si>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</si>
  <si>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</si>
  <si>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</si>
  <si>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</si>
  <si>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</si>
  <si>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</si>
  <si>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</si>
  <si>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</si>
  <si>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</si>
  <si>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</si>
  <si>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</si>
  <si>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</si>
  <si>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</si>
  <si>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</si>
  <si>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</si>
  <si>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</si>
  <si>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</si>
  <si>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</si>
  <si>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</si>
  <si>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</si>
  <si>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</si>
  <si>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</si>
  <si>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</si>
  <si>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</si>
  <si>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</si>
  <si>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</si>
  <si>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</si>
  <si>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</si>
  <si>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</si>
  <si>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</si>
  <si>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</si>
  <si>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</si>
  <si>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</si>
  <si>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</si>
  <si>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</si>
  <si>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</si>
  <si>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</si>
  <si>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</si>
  <si>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</si>
  <si>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</si>
  <si>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</si>
  <si>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</si>
  <si>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</si>
  <si>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</si>
  <si>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</si>
  <si>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</si>
  <si>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</si>
  <si>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</si>
  <si>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</si>
  <si>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</si>
  <si>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</si>
  <si>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</si>
  <si>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</si>
  <si>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</si>
  <si>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</si>
  <si>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</si>
  <si>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</si>
  <si>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</si>
  <si>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</si>
  <si>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</si>
  <si>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</si>
  <si>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</si>
  <si>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</si>
  <si>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</si>
  <si>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</si>
  <si>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</si>
  <si>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</si>
  <si>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</si>
  <si>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</si>
  <si>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</si>
  <si>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</si>
  <si>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</si>
  <si>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</si>
  <si>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</si>
  <si>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</si>
  <si>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</si>
  <si>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</si>
  <si>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</si>
  <si>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</si>
  <si>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</si>
  <si>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</si>
  <si>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</si>
  <si>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</si>
  <si>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</si>
  <si>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</si>
  <si>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</si>
  <si>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</si>
  <si>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</si>
  <si>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</si>
  <si>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</si>
  <si>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</si>
  <si>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</si>
  <si>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</si>
  <si>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</si>
  <si>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</si>
  <si>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</si>
  <si>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</si>
  <si>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</si>
  <si>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</si>
  <si>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</si>
  <si>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</si>
  <si>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</si>
  <si>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</si>
  <si>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</si>
  <si>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</si>
  <si>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</si>
  <si>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</si>
  <si>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</si>
  <si>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</si>
  <si>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</si>
  <si>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</si>
  <si>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</si>
  <si>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</si>
  <si>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</si>
  <si>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</si>
  <si>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</si>
  <si>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</si>
  <si>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</si>
  <si>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</si>
  <si>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</si>
  <si>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</si>
  <si>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</si>
  <si>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</si>
  <si>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</si>
  <si>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</si>
  <si>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</si>
  <si>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</si>
  <si>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</si>
  <si>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</si>
  <si>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</si>
  <si>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</si>
  <si>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</si>
  <si>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</si>
  <si>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</si>
  <si>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</si>
  <si>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</si>
  <si>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</si>
  <si>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</si>
  <si>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</si>
  <si>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</si>
  <si>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</si>
  <si>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</si>
  <si>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</si>
  <si>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</si>
  <si>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</si>
  <si>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</si>
  <si>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</si>
  <si>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</si>
  <si>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</si>
  <si>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</si>
  <si>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</si>
  <si>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</si>
  <si>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</si>
  <si>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</si>
  <si>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</si>
  <si>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</si>
  <si>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</si>
  <si>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</si>
  <si>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</si>
  <si>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</si>
  <si>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</si>
  <si>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</si>
  <si>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</si>
  <si>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</si>
  <si>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</si>
  <si>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</si>
  <si>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</si>
  <si>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</si>
  <si>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</si>
  <si>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</si>
  <si>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</si>
  <si>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</si>
  <si>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</si>
  <si>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</si>
  <si>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</si>
  <si>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</si>
  <si>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</si>
  <si>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</si>
  <si>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</si>
  <si>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</si>
  <si>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</si>
  <si>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</si>
  <si>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</si>
  <si>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</si>
  <si>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</si>
  <si>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</si>
  <si>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</si>
  <si>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</si>
  <si>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</si>
  <si>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</si>
  <si>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</si>
  <si>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</si>
  <si>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</si>
  <si>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</si>
  <si>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</si>
  <si>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</si>
  <si>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</si>
  <si>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</si>
  <si>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</si>
  <si>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</si>
  <si>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</si>
  <si>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</si>
  <si>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</si>
  <si>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</si>
  <si>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</si>
  <si>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</si>
  <si>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</si>
  <si>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</si>
  <si>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</si>
  <si>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</si>
  <si>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</si>
  <si>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</si>
  <si>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</si>
  <si>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</si>
  <si>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</si>
  <si>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</si>
  <si>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</si>
  <si>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</si>
  <si>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</si>
  <si>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</si>
  <si>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</si>
  <si>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</si>
  <si>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</si>
  <si>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</si>
  <si>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</si>
  <si>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</si>
  <si>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</si>
  <si>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</si>
  <si>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</si>
  <si>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</si>
  <si>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</si>
  <si>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</si>
  <si>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</si>
  <si>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</si>
  <si>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</si>
  <si>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</si>
  <si>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</si>
  <si>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</si>
  <si>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</si>
  <si>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</si>
  <si>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</si>
  <si>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</si>
  <si>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</si>
  <si>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</si>
  <si>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</si>
  <si>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</si>
  <si>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</si>
  <si>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</si>
  <si>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</si>
  <si>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</si>
  <si>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</si>
  <si>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</si>
  <si>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</si>
  <si>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</si>
  <si>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</si>
  <si>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</si>
  <si>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</si>
  <si>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</si>
  <si>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</si>
  <si>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</si>
  <si>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</si>
  <si>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</si>
  <si>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</si>
  <si>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</si>
  <si>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</si>
  <si>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</si>
  <si>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</si>
  <si>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</si>
  <si>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</si>
  <si>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</si>
  <si>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</si>
  <si>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</si>
  <si>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</si>
  <si>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</si>
  <si>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</si>
  <si>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</si>
  <si>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</si>
  <si>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</si>
  <si>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</si>
  <si>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</si>
  <si>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</si>
  <si>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</si>
  <si>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</si>
  <si>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</si>
  <si>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</si>
  <si>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</si>
  <si>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</si>
  <si>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</si>
  <si>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</si>
  <si>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</si>
  <si>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</si>
  <si>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</si>
  <si>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</si>
  <si>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</si>
  <si>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</si>
  <si>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</si>
  <si>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</si>
  <si>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</si>
  <si>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</si>
  <si>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</si>
  <si>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</si>
  <si>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</si>
  <si>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</si>
  <si>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</si>
  <si>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</si>
  <si>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</si>
  <si>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</si>
  <si>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</si>
  <si>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</si>
  <si>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</si>
  <si>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</si>
  <si>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</si>
  <si>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</si>
  <si>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</si>
  <si>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</si>
  <si>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</si>
  <si>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</si>
  <si>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</si>
  <si>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</si>
  <si>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</si>
  <si>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</si>
  <si>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</si>
  <si>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</si>
  <si>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</si>
  <si>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</si>
  <si>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</si>
  <si>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</si>
  <si>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</si>
  <si>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</si>
  <si>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</si>
  <si>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</si>
  <si>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</si>
  <si>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</si>
  <si>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</si>
  <si>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</si>
  <si>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</si>
  <si>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</si>
  <si>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</si>
  <si>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</si>
  <si>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</si>
  <si>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</si>
  <si>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</si>
  <si>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</si>
  <si>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</si>
  <si>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</si>
  <si>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</si>
  <si>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</si>
  <si>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</si>
  <si>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</si>
  <si>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</si>
  <si>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</si>
  <si>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</si>
  <si>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</si>
  <si>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</si>
  <si>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</si>
  <si>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</si>
  <si>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</si>
  <si>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</si>
  <si>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</si>
  <si>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</si>
  <si>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</si>
  <si>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</si>
  <si>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</si>
  <si>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</si>
  <si>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</si>
  <si>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</si>
  <si>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</si>
  <si>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</si>
  <si>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</si>
  <si>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</si>
  <si>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</si>
  <si>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</si>
  <si>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</si>
  <si>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</si>
  <si>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</si>
  <si>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</si>
  <si>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</si>
  <si>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</si>
  <si>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</si>
  <si>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</si>
  <si>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</si>
  <si>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</si>
  <si>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</si>
  <si>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</si>
  <si>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</si>
  <si>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</si>
  <si>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</si>
  <si>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</si>
  <si>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</si>
  <si>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</si>
  <si>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</si>
  <si>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</si>
  <si>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</si>
  <si>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</si>
  <si>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</si>
  <si>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</si>
  <si>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</si>
  <si>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</si>
  <si>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</si>
  <si>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</si>
  <si>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</si>
  <si>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</si>
  <si>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</si>
  <si>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</si>
  <si>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</si>
  <si>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</si>
  <si>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</si>
  <si>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</si>
  <si>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</si>
  <si>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</si>
  <si>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</si>
  <si>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</si>
  <si>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</si>
  <si>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</si>
  <si>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</si>
  <si>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</si>
  <si>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</si>
  <si>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</si>
  <si>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</si>
  <si>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</si>
  <si>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</si>
  <si>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</si>
  <si>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</si>
  <si>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</si>
  <si>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</si>
  <si>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</si>
  <si>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</si>
  <si>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</si>
  <si>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</si>
  <si>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</si>
  <si>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</si>
  <si>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</si>
  <si>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</si>
  <si>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</si>
  <si>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</si>
  <si>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</si>
  <si>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</si>
  <si>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</si>
  <si>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</si>
  <si>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</si>
  <si>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</si>
  <si>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</si>
  <si>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</si>
  <si>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</si>
  <si>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</si>
  <si>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</si>
  <si>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</si>
  <si>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</si>
  <si>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</si>
  <si>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</si>
  <si>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</si>
  <si>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</si>
  <si>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</si>
  <si>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</si>
  <si>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</si>
  <si>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</si>
  <si>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</si>
  <si>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</si>
  <si>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</si>
  <si>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</si>
  <si>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</si>
  <si>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</si>
  <si>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</si>
  <si>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</si>
  <si>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</si>
  <si>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</si>
  <si>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</si>
  <si>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</si>
  <si>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</si>
  <si>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</si>
  <si>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</si>
  <si>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</si>
  <si>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</si>
  <si>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</si>
  <si>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</si>
  <si>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</si>
  <si>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</si>
  <si>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</si>
  <si>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</si>
  <si>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</si>
  <si>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</si>
  <si>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</si>
  <si>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</si>
  <si>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</si>
  <si>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</si>
  <si>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</si>
  <si>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</si>
  <si>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</si>
  <si>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</si>
  <si>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</si>
  <si>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</si>
  <si>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</si>
  <si>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</si>
  <si>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</si>
  <si>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</si>
  <si>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</si>
  <si>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</si>
  <si>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</si>
  <si>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</si>
  <si>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</si>
  <si>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</si>
  <si>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</si>
  <si>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</si>
  <si>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</si>
  <si>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</si>
  <si>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</si>
  <si>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</si>
  <si>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</si>
  <si>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</si>
  <si>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</si>
  <si>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</si>
  <si>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</si>
  <si>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</si>
  <si>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</si>
  <si>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</si>
  <si>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</si>
  <si>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</si>
  <si>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</si>
  <si>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</si>
  <si>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</si>
  <si>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</si>
  <si>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</si>
  <si>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</si>
  <si>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</si>
  <si>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</si>
  <si>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</si>
  <si>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</si>
  <si>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</si>
  <si>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</si>
  <si>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</si>
  <si>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</si>
  <si>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</si>
  <si>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</si>
  <si>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</si>
  <si>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</si>
  <si>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</si>
  <si>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</si>
  <si>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</si>
  <si>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</si>
  <si>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</si>
  <si>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</si>
  <si>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</si>
  <si>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</si>
  <si>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</si>
  <si>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</si>
  <si>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</si>
  <si>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</si>
  <si>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</si>
  <si>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</si>
  <si>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</si>
  <si>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</si>
  <si>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</si>
  <si>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</si>
  <si>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</si>
  <si>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</si>
  <si>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</si>
  <si>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</si>
  <si>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</si>
  <si>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</si>
  <si>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</si>
  <si>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</si>
  <si>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</si>
  <si>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</si>
  <si>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</si>
  <si>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</si>
  <si>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</si>
  <si>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</si>
  <si>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</si>
  <si>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</si>
  <si>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</si>
  <si>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</si>
  <si>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</si>
  <si>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</si>
  <si>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</si>
  <si>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</si>
  <si>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</si>
  <si>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</si>
  <si>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</si>
  <si>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</si>
  <si>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</si>
  <si>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</si>
  <si>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</si>
  <si>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</si>
  <si>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</si>
  <si>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</si>
  <si>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</si>
  <si>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</si>
  <si>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</si>
  <si>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</si>
  <si>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</si>
  <si>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</si>
  <si>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</si>
  <si>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</si>
  <si>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</si>
  <si>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</si>
  <si>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</si>
  <si>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</si>
  <si>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</si>
  <si>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</si>
  <si>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</si>
  <si>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</si>
  <si>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</si>
  <si>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</si>
  <si>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</si>
  <si>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</si>
  <si>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</si>
  <si>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</si>
  <si>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</si>
  <si>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</si>
  <si>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</si>
  <si>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</si>
  <si>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</si>
  <si>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</si>
  <si>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</si>
  <si>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</si>
  <si>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</si>
  <si>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</si>
  <si>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</si>
  <si>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</si>
  <si>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</si>
  <si>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</si>
  <si>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</si>
  <si>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</si>
  <si>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</si>
  <si>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</si>
  <si>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</si>
  <si>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</si>
  <si>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</si>
  <si>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</si>
  <si>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</si>
  <si>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</si>
  <si>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</si>
  <si>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</si>
  <si>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</si>
  <si>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</si>
  <si>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</si>
  <si>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</si>
  <si>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</si>
  <si>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</si>
  <si>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</si>
  <si>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</si>
  <si>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</si>
  <si>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</si>
  <si>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</si>
  <si>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</si>
  <si>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</si>
  <si>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</si>
  <si>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</si>
  <si>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</si>
  <si>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</si>
  <si>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</si>
  <si>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</si>
  <si>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</si>
  <si>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</si>
  <si>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</si>
  <si>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</si>
  <si>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</si>
  <si>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</si>
  <si>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</si>
  <si>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</si>
  <si>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</si>
  <si>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</si>
  <si>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</si>
  <si>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</si>
  <si>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</si>
  <si>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</si>
  <si>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</si>
  <si>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</si>
  <si>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</si>
  <si>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</si>
  <si>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</si>
  <si>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</si>
  <si>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</si>
  <si>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</si>
  <si>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</si>
  <si>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</si>
  <si>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</si>
  <si>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</si>
  <si>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</si>
  <si>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</si>
  <si>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</si>
  <si>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</si>
  <si>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</si>
  <si>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</si>
  <si>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</si>
  <si>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</si>
  <si>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</si>
  <si>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</si>
  <si>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</si>
  <si>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</si>
  <si>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</si>
  <si>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</si>
  <si>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</si>
  <si>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</si>
  <si>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</si>
  <si>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</si>
  <si>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</si>
  <si>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</si>
  <si>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</si>
  <si>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</si>
  <si>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</si>
  <si>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</si>
  <si>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</si>
  <si>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</si>
  <si>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</si>
  <si>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</si>
  <si>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</si>
  <si>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</si>
  <si>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</si>
  <si>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</si>
  <si>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</si>
  <si>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</si>
  <si>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</si>
  <si>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</si>
  <si>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</si>
  <si>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</si>
  <si>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</si>
  <si>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</si>
  <si>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</si>
  <si>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</si>
  <si>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</si>
  <si>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</si>
  <si>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</si>
  <si>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</si>
  <si>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</si>
  <si>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</si>
  <si>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</si>
  <si>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</si>
  <si>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</si>
  <si>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</si>
  <si>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</si>
  <si>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</si>
  <si>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</si>
  <si>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</si>
  <si>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</si>
  <si>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</si>
  <si>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</si>
  <si>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</si>
  <si>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</si>
  <si>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</si>
  <si>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</si>
  <si>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</si>
  <si>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</si>
  <si>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</si>
  <si>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</si>
  <si>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</si>
  <si>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</si>
  <si>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</si>
  <si>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</si>
  <si>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</si>
  <si>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</si>
  <si>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</si>
  <si>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</si>
  <si>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</si>
  <si>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</si>
  <si>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</si>
  <si>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</si>
  <si>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</si>
  <si>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</si>
  <si>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</si>
  <si>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</si>
  <si>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</si>
  <si>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</si>
  <si>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</si>
  <si>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</si>
  <si>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</si>
  <si>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</si>
  <si>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</si>
  <si>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</si>
  <si>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</si>
  <si>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</si>
  <si>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</si>
  <si>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</si>
  <si>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</si>
  <si>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</si>
  <si>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</si>
  <si>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</si>
  <si>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</si>
  <si>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</si>
  <si>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</si>
  <si>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</si>
  <si>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</si>
  <si>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</si>
  <si>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</si>
  <si>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</si>
  <si>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</si>
  <si>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</si>
  <si>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</si>
  <si>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</si>
  <si>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</si>
  <si>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</si>
  <si>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</si>
  <si>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</si>
  <si>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</si>
  <si>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</si>
  <si>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</si>
  <si>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</si>
  <si>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</si>
  <si>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</si>
  <si>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</si>
  <si>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</si>
  <si>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</si>
  <si>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</si>
  <si>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</si>
  <si>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</si>
  <si>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</si>
  <si>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</si>
  <si>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</si>
  <si>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</si>
  <si>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</si>
  <si>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</si>
  <si>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</si>
  <si>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</si>
  <si>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</si>
  <si>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</si>
  <si>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</si>
  <si>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</si>
  <si>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</si>
  <si>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</si>
  <si>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</si>
  <si>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</si>
  <si>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</si>
  <si>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</si>
  <si>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</si>
  <si>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</si>
  <si>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</si>
  <si>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</si>
  <si>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</si>
  <si>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</si>
  <si>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</si>
  <si>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</si>
  <si>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</si>
  <si>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</si>
  <si>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</si>
  <si>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</si>
  <si>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</si>
  <si>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</si>
  <si>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</si>
  <si>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</si>
  <si>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</si>
  <si>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</si>
  <si>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</si>
  <si>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</si>
  <si>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</si>
  <si>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</si>
  <si>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</si>
  <si>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</si>
  <si>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</si>
  <si>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</si>
  <si>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</si>
  <si>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</si>
  <si>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</si>
  <si>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</si>
  <si>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</si>
  <si>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</si>
  <si>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</si>
  <si>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</si>
  <si>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</si>
  <si>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</si>
  <si>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</si>
  <si>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</si>
  <si>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</si>
  <si>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</si>
  <si>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</si>
  <si>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</si>
  <si>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</si>
  <si>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</si>
  <si>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</si>
  <si>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</si>
  <si>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</si>
  <si>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</si>
  <si>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</si>
  <si>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</si>
  <si>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</si>
  <si>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</si>
  <si>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</si>
  <si>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</si>
  <si>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</si>
  <si>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</si>
  <si>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</si>
  <si>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</si>
  <si>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</si>
  <si>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</si>
  <si>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</si>
  <si>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</si>
  <si>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</si>
  <si>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</si>
  <si>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</si>
  <si>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</si>
  <si>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</si>
  <si>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</si>
  <si>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</si>
  <si>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</si>
  <si>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</si>
  <si>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</si>
  <si>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</si>
  <si>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</si>
  <si>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</si>
  <si>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</si>
  <si>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</si>
  <si>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</si>
  <si>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</si>
  <si>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</si>
  <si>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</si>
  <si>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</si>
  <si>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</si>
  <si>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</si>
  <si>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</si>
  <si>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</si>
  <si>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</si>
  <si>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</si>
  <si>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</si>
  <si>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</si>
  <si>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</si>
  <si>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</si>
  <si>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</si>
  <si>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</si>
  <si>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</si>
  <si>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</si>
  <si>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</si>
  <si>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</si>
  <si>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</si>
  <si>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</si>
  <si>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</si>
  <si>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</si>
  <si>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</si>
  <si>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</si>
  <si>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</si>
  <si>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</si>
  <si>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</si>
  <si>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</si>
  <si>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</si>
  <si>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</si>
  <si>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</si>
  <si>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</si>
  <si>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</si>
  <si>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</si>
  <si>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</si>
  <si>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</si>
  <si>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</si>
  <si>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</si>
  <si>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</si>
  <si>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</si>
  <si>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</si>
  <si>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</si>
  <si>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</si>
  <si>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</si>
  <si>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</si>
  <si>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</si>
  <si>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</si>
  <si>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</si>
  <si>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</si>
  <si>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</si>
  <si>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</si>
  <si>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</si>
  <si>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</si>
  <si>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</si>
  <si>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</si>
  <si>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</si>
  <si>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</si>
  <si>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</si>
  <si>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</si>
  <si>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</si>
  <si>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</si>
  <si>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</si>
  <si>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</si>
  <si>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</si>
  <si>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</si>
  <si>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</si>
  <si>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</si>
  <si>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</si>
  <si>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</si>
  <si>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</si>
  <si>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</si>
  <si>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</si>
  <si>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</si>
  <si>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</si>
  <si>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</si>
  <si>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</si>
  <si>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</si>
  <si>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</si>
  <si>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</si>
  <si>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</si>
  <si>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</si>
  <si>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</si>
  <si>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</si>
  <si>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</si>
  <si>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</si>
  <si>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</si>
  <si>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</si>
  <si>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</si>
  <si>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</si>
  <si>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</si>
  <si>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</si>
  <si>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</si>
  <si>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</si>
  <si>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</si>
  <si>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</si>
  <si>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</si>
  <si>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</si>
  <si>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</si>
  <si>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</si>
  <si>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</si>
  <si>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</si>
  <si>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</si>
  <si>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</si>
  <si>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</si>
  <si>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</si>
  <si>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</si>
  <si>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</si>
  <si>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</si>
  <si>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</si>
  <si>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</si>
  <si>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</si>
  <si>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</si>
  <si>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</si>
  <si>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</si>
  <si>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</si>
  <si>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</si>
  <si>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</si>
  <si>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</si>
  <si>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</si>
  <si>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</si>
  <si>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</si>
  <si>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</si>
  <si>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</si>
  <si>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</si>
  <si>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</si>
  <si>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</si>
  <si>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</si>
  <si>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</si>
  <si>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</si>
  <si>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</si>
  <si>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</si>
  <si>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</si>
  <si>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</si>
  <si>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</si>
  <si>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</si>
  <si>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</si>
  <si>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</si>
  <si>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</si>
  <si>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</si>
  <si>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</si>
  <si>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</si>
  <si>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</si>
  <si>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</si>
  <si>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</si>
  <si>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</si>
  <si>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</si>
  <si>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</si>
  <si>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</si>
  <si>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</si>
  <si>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</si>
  <si>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</si>
  <si>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</si>
  <si>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</si>
  <si>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</si>
  <si>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</si>
  <si>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</si>
  <si>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</si>
  <si>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</si>
  <si>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</si>
  <si>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</si>
  <si>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</si>
  <si>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</si>
  <si>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</si>
  <si>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</si>
  <si>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</si>
  <si>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</si>
  <si>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</si>
  <si>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</si>
  <si>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</si>
  <si>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</si>
  <si>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</si>
  <si>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</si>
  <si>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</si>
  <si>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</si>
  <si>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</si>
  <si>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</si>
  <si>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</si>
  <si>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</si>
  <si>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</si>
  <si>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</si>
  <si>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</si>
  <si>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</si>
  <si>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</si>
  <si>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</si>
  <si>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</si>
  <si>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</si>
  <si>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</si>
  <si>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</si>
  <si>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</si>
  <si>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</si>
  <si>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</si>
  <si>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</si>
  <si>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</si>
  <si>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</si>
  <si>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</si>
  <si>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</si>
  <si>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</si>
  <si>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</si>
  <si>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</si>
  <si>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</si>
  <si>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</si>
  <si>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</si>
  <si>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</si>
  <si>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</si>
  <si>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</si>
  <si>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</si>
  <si>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</si>
  <si>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</si>
  <si>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</si>
  <si>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</si>
  <si>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</si>
  <si>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</si>
  <si>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</si>
  <si>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</si>
  <si>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</si>
  <si>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</si>
  <si>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</si>
  <si>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</si>
  <si>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</si>
  <si>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</si>
  <si>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</si>
  <si>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</si>
  <si>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</si>
  <si>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</si>
  <si>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</si>
  <si>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</si>
  <si>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</si>
  <si>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</si>
  <si>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</si>
  <si>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</si>
  <si>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</si>
  <si>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</si>
  <si>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</si>
  <si>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</si>
  <si>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</si>
  <si>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</si>
  <si>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</si>
  <si>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</si>
  <si>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</si>
  <si>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</si>
  <si>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</si>
  <si>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</si>
  <si>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</si>
  <si>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</si>
  <si>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</si>
  <si>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</si>
  <si>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</si>
  <si>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</si>
  <si>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</si>
  <si>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</si>
  <si>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</si>
  <si>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</si>
  <si>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</si>
  <si>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</si>
  <si>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</si>
  <si>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</si>
  <si>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</si>
  <si>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</si>
  <si>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</si>
  <si>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</si>
  <si>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</si>
  <si>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</si>
  <si>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</si>
  <si>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</si>
  <si>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</si>
  <si>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</si>
  <si>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</si>
  <si>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</si>
  <si>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</si>
  <si>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</si>
  <si>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</si>
  <si>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</si>
  <si>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</si>
  <si>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</si>
  <si>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</si>
  <si>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</si>
  <si>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</si>
  <si>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</si>
  <si>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</si>
  <si>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</si>
  <si>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</si>
  <si>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</si>
  <si>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</si>
  <si>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</si>
  <si>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</si>
  <si>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</si>
  <si>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</si>
  <si>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</si>
  <si>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</si>
  <si>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</si>
  <si>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</si>
  <si>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</si>
  <si>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</si>
  <si>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</si>
  <si>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</si>
  <si>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</si>
  <si>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</si>
  <si>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</si>
  <si>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</si>
  <si>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</si>
  <si>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</si>
  <si>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</si>
  <si>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</si>
  <si>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</si>
  <si>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</si>
  <si>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</si>
  <si>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</si>
  <si>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</si>
  <si>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</si>
  <si>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</si>
  <si>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</si>
  <si>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</si>
  <si>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</si>
  <si>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</si>
  <si>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</si>
  <si>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</si>
  <si>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</si>
  <si>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</si>
  <si>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</si>
  <si>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</si>
  <si>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</si>
  <si>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</si>
  <si>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</si>
  <si>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</si>
  <si>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</si>
  <si>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</si>
  <si>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</si>
  <si>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</si>
  <si>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</si>
  <si>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</si>
  <si>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</si>
  <si>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</si>
  <si>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</si>
  <si>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</si>
  <si>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</si>
  <si>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</si>
  <si>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</si>
  <si>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</si>
  <si>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</si>
  <si>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</si>
  <si>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</si>
  <si>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</si>
  <si>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</si>
  <si>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</si>
  <si>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</si>
  <si>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</si>
  <si>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</si>
  <si>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</si>
  <si>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</si>
  <si>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</si>
  <si>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</si>
  <si>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</si>
  <si>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</si>
  <si>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</si>
  <si>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</si>
  <si>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</si>
  <si>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</si>
  <si>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</si>
  <si>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</si>
  <si>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</si>
  <si>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</si>
  <si>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</si>
  <si>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</si>
  <si>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</si>
  <si>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</si>
  <si>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</si>
  <si>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</si>
  <si>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</si>
  <si>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</si>
  <si>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</si>
  <si>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</si>
  <si>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</si>
  <si>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</si>
  <si>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</si>
  <si>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</si>
  <si>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</si>
  <si>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</si>
  <si>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</si>
  <si>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</si>
  <si>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</si>
  <si>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</si>
  <si>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</si>
  <si>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</si>
  <si>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</si>
  <si>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</si>
  <si>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</si>
  <si>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</si>
  <si>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</si>
  <si>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</si>
  <si>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</si>
  <si>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</si>
  <si>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</si>
  <si>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</si>
  <si>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</si>
  <si>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</si>
  <si>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</si>
  <si>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</si>
  <si>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</si>
  <si>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</si>
  <si>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</si>
  <si>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</si>
  <si>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</si>
  <si>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</si>
  <si>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</si>
  <si>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</si>
  <si>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</si>
  <si>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</si>
  <si>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</si>
  <si>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</si>
  <si>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</si>
  <si>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</si>
  <si>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</si>
  <si>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</si>
  <si>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</si>
  <si>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</si>
  <si>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</si>
  <si>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</si>
  <si>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</si>
  <si>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</si>
  <si>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</si>
  <si>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</si>
  <si>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</si>
  <si>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</si>
  <si>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</si>
  <si>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</si>
  <si>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</si>
  <si>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</si>
  <si>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</si>
  <si>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</si>
  <si>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</si>
  <si>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</si>
  <si>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</si>
  <si>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</si>
  <si>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</si>
  <si>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</si>
  <si>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</si>
  <si>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</si>
  <si>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</si>
  <si>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</si>
  <si>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</si>
  <si>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</si>
  <si>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</si>
  <si>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</si>
  <si>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</si>
  <si>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</si>
  <si>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</si>
  <si>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</si>
  <si>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</si>
  <si>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</si>
  <si>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</si>
  <si>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</si>
  <si>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</si>
  <si>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</si>
  <si>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</si>
  <si>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</si>
  <si>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</si>
  <si>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</si>
  <si>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</si>
  <si>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</si>
  <si>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</si>
  <si>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</si>
  <si>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</si>
  <si>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</si>
  <si>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</si>
  <si>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</si>
  <si>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</si>
  <si>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</si>
  <si>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</si>
  <si>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</si>
  <si>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</si>
  <si>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</si>
  <si>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</si>
  <si>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</si>
  <si>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</si>
  <si>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</si>
  <si>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</si>
  <si>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</si>
  <si>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</si>
  <si>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</si>
  <si>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</si>
  <si>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</si>
  <si>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</si>
  <si>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</si>
  <si>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</si>
  <si>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</si>
  <si>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</si>
  <si>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</si>
  <si>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</si>
  <si>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</si>
  <si>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</si>
  <si>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</si>
  <si>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</si>
  <si>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</si>
  <si>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</si>
  <si>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</si>
  <si>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</si>
  <si>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</si>
  <si>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</si>
  <si>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</si>
  <si>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</si>
  <si>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</si>
  <si>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</si>
  <si>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</si>
  <si>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</si>
  <si>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</si>
  <si>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</si>
  <si>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</si>
  <si>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</si>
  <si>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</si>
  <si>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</si>
  <si>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</si>
  <si>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</si>
  <si>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</si>
  <si>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</si>
  <si>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</si>
  <si>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</si>
  <si>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</si>
  <si>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</si>
  <si>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</si>
  <si>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</si>
  <si>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</si>
  <si>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</si>
  <si>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</si>
  <si>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</si>
  <si>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</si>
  <si>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</si>
  <si>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</si>
  <si>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</si>
  <si>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</si>
  <si>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</si>
  <si>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</si>
  <si>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</si>
  <si>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</si>
  <si>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</si>
  <si>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</si>
  <si>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</si>
  <si>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</si>
  <si>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</si>
  <si>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</si>
  <si>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</si>
  <si>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</si>
  <si>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</si>
  <si>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</si>
  <si>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</si>
  <si>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</si>
  <si>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</si>
  <si>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</si>
  <si>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</si>
  <si>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</si>
  <si>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</si>
  <si>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</si>
  <si>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</si>
  <si>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</si>
  <si>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</si>
  <si>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</si>
  <si>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</si>
  <si>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</si>
  <si>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</si>
  <si>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</si>
  <si>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</si>
  <si>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</si>
  <si>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</si>
  <si>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</si>
  <si>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</si>
  <si>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</si>
  <si>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</si>
  <si>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</si>
  <si>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</si>
  <si>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</si>
  <si>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</si>
  <si>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</si>
  <si>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</si>
  <si>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</si>
  <si>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</si>
  <si>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</si>
  <si>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</si>
  <si>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</si>
  <si>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</si>
  <si>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</si>
  <si>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</si>
  <si>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</si>
  <si>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</si>
  <si>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</si>
  <si>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</si>
  <si>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</si>
  <si>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</si>
  <si>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</si>
  <si>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</si>
  <si>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</si>
  <si>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</si>
  <si>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</si>
  <si>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</si>
  <si>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</si>
  <si>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</si>
  <si>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</si>
  <si>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</si>
  <si>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</si>
  <si>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</si>
  <si>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</si>
  <si>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</si>
  <si>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</si>
  <si>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</si>
  <si>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</si>
  <si>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</si>
  <si>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</si>
  <si>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</si>
  <si>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</si>
  <si>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</si>
  <si>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</si>
  <si>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</si>
  <si>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</si>
  <si>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</si>
  <si>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</si>
  <si>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</si>
  <si>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</si>
  <si>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</si>
  <si>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</si>
  <si>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</si>
  <si>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</si>
  <si>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</si>
  <si>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</si>
  <si>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</si>
  <si>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</si>
  <si>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</si>
  <si>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</si>
  <si>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</si>
  <si>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</si>
  <si>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</si>
  <si>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</si>
  <si>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</si>
  <si>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</si>
  <si>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</si>
  <si>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</si>
  <si>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</si>
  <si>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</si>
  <si>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</si>
  <si>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</si>
  <si>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</si>
  <si>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</si>
  <si>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</si>
  <si>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</si>
  <si>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</si>
  <si>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</si>
  <si>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</si>
  <si>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</si>
  <si>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</si>
  <si>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</si>
  <si>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</si>
  <si>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</si>
  <si>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</si>
  <si>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</si>
  <si>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</si>
  <si>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</si>
  <si>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</si>
  <si>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</si>
  <si>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</si>
  <si>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</si>
  <si>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</si>
  <si>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</si>
  <si>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</si>
  <si>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</si>
  <si>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</si>
  <si>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</si>
  <si>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</si>
  <si>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</si>
  <si>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</si>
  <si>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</si>
  <si>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</si>
  <si>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</si>
  <si>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</si>
  <si>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</si>
  <si>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</si>
  <si>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</si>
  <si>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</si>
  <si>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</si>
  <si>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</si>
  <si>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</si>
  <si>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</si>
  <si>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</si>
  <si>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</si>
  <si>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</si>
  <si>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</si>
  <si>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</si>
  <si>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</si>
  <si>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</si>
  <si>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</si>
  <si>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</si>
  <si>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</si>
  <si>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</si>
  <si>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</si>
  <si>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</si>
  <si>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</si>
  <si>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</si>
  <si>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</si>
  <si>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</si>
  <si>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</si>
  <si>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</si>
  <si>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</si>
  <si>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</si>
  <si>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</si>
  <si>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</si>
  <si>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</si>
  <si>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</si>
  <si>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</si>
  <si>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</si>
  <si>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</si>
  <si>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</si>
  <si>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</si>
  <si>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</si>
  <si>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</si>
  <si>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</si>
  <si>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</si>
  <si>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</si>
  <si>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</si>
  <si>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</si>
  <si>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</si>
  <si>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</si>
  <si>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</si>
  <si>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</si>
  <si>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</si>
  <si>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</si>
  <si>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</si>
  <si>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</si>
  <si>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</si>
  <si>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</si>
  <si>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</si>
  <si>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</si>
  <si>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</si>
  <si>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</si>
  <si>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</si>
  <si>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</si>
  <si>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</si>
  <si>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</si>
  <si>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</si>
  <si>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</si>
  <si>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</si>
  <si>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</si>
  <si>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</si>
  <si>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</si>
  <si>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</si>
  <si>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</si>
  <si>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</si>
  <si>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</si>
  <si>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</si>
  <si>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</si>
  <si>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</si>
  <si>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</si>
  <si>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</si>
  <si>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</si>
  <si>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</si>
  <si>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</si>
  <si>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</si>
  <si>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</si>
  <si>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</si>
  <si>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</si>
  <si>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</si>
  <si>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</si>
  <si>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</si>
  <si>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</si>
  <si>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</si>
  <si>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</si>
  <si>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</si>
  <si>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</si>
  <si>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</si>
  <si>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</si>
  <si>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</si>
  <si>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</si>
  <si>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</si>
  <si>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</si>
  <si>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</si>
  <si>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</si>
  <si>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</si>
  <si>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</si>
  <si>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</si>
  <si>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</si>
  <si>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</si>
  <si>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</si>
  <si>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</si>
  <si>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</si>
  <si>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</si>
  <si>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</si>
  <si>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</si>
  <si>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</si>
  <si>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</si>
  <si>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</si>
  <si>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</si>
  <si>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</si>
  <si>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</si>
  <si>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</si>
  <si>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</si>
  <si>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</si>
  <si>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</si>
  <si>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</si>
  <si>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</si>
  <si>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</si>
  <si>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</si>
  <si>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</si>
  <si>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</si>
  <si>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</si>
  <si>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</si>
  <si>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</si>
  <si>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</si>
  <si>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</si>
  <si>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</si>
  <si>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</si>
  <si>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</si>
  <si>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</si>
  <si>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</si>
  <si>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</si>
  <si>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</si>
  <si>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</si>
  <si>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</si>
  <si>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</si>
  <si>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</si>
  <si>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</si>
  <si>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</si>
  <si>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</si>
  <si>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</si>
  <si>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</si>
  <si>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</si>
  <si>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</si>
  <si>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</si>
  <si>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</si>
  <si>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</si>
  <si>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</si>
  <si>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</si>
  <si>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</si>
  <si>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</si>
  <si>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</si>
  <si>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</si>
  <si>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</si>
  <si>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</si>
  <si>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</si>
  <si>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</si>
  <si>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</si>
  <si>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</si>
  <si>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</si>
  <si>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</si>
  <si>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</si>
  <si>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</si>
  <si>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</si>
  <si>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</si>
  <si>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</si>
  <si>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</si>
  <si>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</si>
  <si>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</si>
  <si>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</si>
  <si>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</si>
  <si>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</si>
  <si>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</si>
  <si>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</si>
  <si>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</si>
  <si>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</si>
  <si>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</si>
  <si>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</si>
  <si>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</si>
  <si>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</si>
  <si>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</si>
  <si>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</si>
  <si>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</si>
  <si>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</si>
  <si>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</si>
  <si>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</si>
  <si>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</si>
  <si>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</si>
  <si>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</si>
  <si>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</si>
  <si>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</si>
  <si>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</si>
  <si>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</si>
  <si>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</si>
  <si>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</si>
  <si>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</si>
  <si>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</si>
  <si>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</si>
  <si>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</si>
  <si>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</si>
  <si>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</si>
  <si>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</si>
  <si>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</si>
  <si>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</si>
  <si>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</si>
  <si>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</si>
  <si>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</si>
  <si>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</si>
  <si>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</si>
  <si>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</si>
  <si>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</si>
  <si>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</si>
  <si>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</si>
  <si>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</si>
  <si>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</si>
  <si>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</si>
  <si>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</si>
  <si>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</si>
  <si>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</si>
  <si>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</si>
  <si>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</si>
  <si>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</si>
  <si>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</si>
  <si>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</si>
  <si>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</si>
  <si>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</si>
  <si>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</si>
  <si>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</si>
  <si>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</si>
  <si>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</si>
  <si>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</si>
  <si>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</si>
  <si>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</si>
  <si>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</si>
  <si>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</si>
  <si>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</si>
  <si>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</si>
  <si>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</si>
  <si>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</si>
  <si>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</si>
  <si>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</si>
  <si>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</si>
  <si>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</si>
  <si>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</si>
  <si>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</si>
  <si>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</si>
  <si>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</si>
  <si>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</si>
  <si>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</si>
  <si>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</si>
  <si>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</si>
  <si>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</si>
  <si>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</si>
  <si>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</si>
  <si>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</si>
  <si>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</si>
  <si>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</si>
  <si>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</si>
  <si>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</si>
  <si>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</si>
  <si>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</si>
  <si>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</si>
  <si>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</si>
  <si>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</si>
  <si>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</si>
  <si>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</si>
  <si>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</si>
  <si>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</si>
  <si>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</si>
  <si>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</si>
  <si>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</si>
  <si>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</si>
  <si>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</si>
  <si>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</si>
  <si>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</si>
  <si>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</si>
  <si>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</si>
  <si>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</si>
  <si>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</si>
  <si>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</si>
  <si>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</si>
  <si>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</si>
  <si>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</si>
  <si>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</si>
  <si>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</si>
  <si>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</si>
  <si>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</si>
  <si>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</si>
  <si>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</si>
  <si>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</si>
  <si>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</si>
  <si>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</si>
  <si>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</si>
  <si>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</si>
  <si>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</si>
  <si>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</si>
  <si>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</si>
  <si>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</si>
  <si>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</si>
  <si>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</si>
  <si>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</si>
  <si>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</si>
  <si>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</si>
  <si>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</si>
  <si>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</si>
  <si>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</si>
  <si>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</si>
  <si>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</si>
  <si>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</si>
  <si>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</si>
  <si>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</si>
  <si>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</si>
  <si>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</si>
  <si>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</si>
  <si>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</si>
  <si>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</si>
  <si>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</si>
  <si>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</si>
  <si>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</si>
  <si>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</si>
  <si>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</si>
  <si>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</si>
  <si>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</si>
  <si>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</si>
  <si>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</si>
  <si>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</si>
  <si>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</si>
  <si>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</si>
  <si>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</si>
  <si>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</si>
  <si>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</si>
  <si>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</si>
  <si>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</si>
  <si>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</si>
  <si>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</si>
  <si>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</si>
  <si>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</si>
  <si>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</si>
  <si>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</si>
  <si>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</si>
  <si>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</si>
  <si>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</si>
  <si>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</si>
  <si>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</si>
  <si>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</si>
  <si>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</si>
  <si>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</si>
  <si>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</si>
  <si>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</si>
  <si>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</si>
  <si>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</si>
  <si>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</si>
  <si>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</si>
  <si>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</si>
  <si>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</si>
  <si>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</si>
  <si>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</si>
  <si>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</si>
  <si>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</si>
  <si>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</si>
  <si>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</si>
  <si>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</si>
  <si>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</si>
  <si>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</si>
  <si>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</si>
  <si>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</si>
  <si>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</si>
  <si>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</si>
  <si>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</si>
  <si>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</si>
  <si>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</si>
  <si>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</si>
  <si>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</si>
  <si>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</si>
  <si>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</si>
  <si>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</si>
  <si>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</si>
  <si>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</si>
  <si>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</si>
  <si>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</si>
  <si>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</si>
  <si>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</si>
  <si>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</si>
  <si>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</si>
  <si>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</si>
  <si>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</si>
  <si>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</si>
  <si>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</si>
  <si>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</si>
  <si>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</si>
  <si>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</si>
  <si>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</si>
  <si>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</si>
  <si>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</si>
  <si>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</si>
  <si>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</si>
  <si>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</si>
  <si>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</si>
  <si>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</si>
  <si>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</si>
  <si>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</si>
  <si>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</si>
  <si>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</si>
  <si>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</si>
  <si>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</si>
  <si>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</si>
  <si>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</si>
  <si>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</si>
  <si>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</si>
  <si>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</si>
  <si>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</si>
  <si>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</si>
  <si>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</si>
  <si>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</si>
  <si>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</si>
  <si>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</si>
  <si>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</si>
  <si>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</si>
  <si>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</si>
  <si>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</si>
  <si>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</si>
  <si>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</si>
  <si>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</si>
  <si>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</si>
  <si>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</si>
  <si>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</si>
  <si>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</si>
  <si>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</si>
  <si>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</si>
  <si>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</si>
  <si>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</si>
  <si>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</si>
  <si>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</si>
  <si>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</si>
  <si>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</si>
  <si>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</si>
  <si>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</si>
  <si>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</si>
  <si>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</si>
  <si>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</si>
  <si>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</si>
  <si>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</si>
  <si>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</si>
  <si>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</si>
  <si>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</si>
  <si>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</si>
  <si>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</si>
  <si>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</si>
  <si>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</si>
  <si>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</si>
  <si>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</si>
  <si>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</si>
  <si>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</si>
  <si>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</si>
  <si>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</si>
  <si>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</si>
  <si>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</si>
  <si>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</si>
  <si>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</si>
  <si>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</si>
  <si>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</si>
  <si>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</si>
  <si>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</si>
  <si>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</si>
  <si>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</si>
  <si>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</si>
  <si>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</si>
  <si>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</si>
  <si>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</si>
  <si>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</si>
  <si>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</si>
  <si>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</si>
  <si>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</si>
  <si>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</si>
  <si>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</si>
  <si>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</si>
  <si>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</si>
  <si>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</si>
  <si>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</si>
  <si>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</si>
  <si>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</si>
  <si>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</si>
  <si>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</si>
  <si>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</si>
  <si>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</si>
  <si>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</si>
  <si>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</si>
  <si>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</si>
  <si>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</si>
  <si>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</si>
  <si>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</si>
  <si>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</si>
  <si>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</si>
  <si>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</si>
  <si>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</si>
  <si>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</si>
  <si>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</si>
  <si>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</si>
  <si>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</si>
  <si>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</si>
  <si>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</si>
  <si>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</si>
  <si>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</si>
  <si>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</si>
  <si>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</si>
  <si>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</si>
  <si>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</si>
  <si>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</si>
  <si>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</si>
  <si>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</si>
  <si>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</si>
  <si>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</si>
  <si>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</si>
  <si>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</si>
  <si>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</si>
  <si>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</si>
  <si>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</si>
  <si>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</si>
  <si>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</si>
  <si>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</si>
  <si>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</si>
  <si>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</si>
  <si>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</si>
  <si>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</si>
  <si>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</si>
  <si>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</si>
  <si>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</si>
  <si>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</si>
  <si>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</si>
  <si>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</si>
  <si>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</si>
  <si>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</si>
  <si>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</si>
  <si>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</si>
  <si>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</si>
  <si>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</si>
  <si>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</si>
  <si>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</si>
  <si>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</si>
  <si>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</si>
  <si>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</si>
  <si>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</si>
  <si>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</si>
  <si>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</si>
  <si>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</si>
  <si>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</si>
  <si>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</si>
  <si>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</si>
  <si>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</si>
  <si>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</si>
  <si>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</si>
  <si>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</si>
  <si>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</si>
  <si>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</si>
  <si>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</si>
  <si>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</si>
  <si>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</si>
  <si>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</si>
  <si>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</si>
  <si>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</si>
  <si>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</si>
  <si>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</si>
  <si>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</si>
  <si>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</si>
  <si>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</si>
  <si>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</si>
  <si>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</si>
  <si>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</si>
  <si>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</si>
  <si>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</si>
  <si>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</si>
  <si>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</si>
  <si>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</si>
  <si>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</si>
  <si>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</si>
  <si>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</si>
  <si>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</si>
  <si>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</si>
  <si>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</si>
  <si>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</si>
  <si>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</si>
  <si>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</si>
  <si>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</si>
  <si>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</si>
  <si>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</si>
  <si>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</si>
  <si>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</si>
  <si>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</si>
  <si>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</si>
  <si>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</si>
  <si>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</si>
  <si>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</si>
  <si>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</si>
  <si>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</si>
  <si>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</si>
  <si>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</si>
  <si>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</si>
  <si>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</si>
  <si>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</si>
  <si>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</si>
  <si>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</si>
  <si>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</si>
  <si>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</si>
  <si>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</si>
  <si>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</si>
  <si>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</si>
  <si>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</si>
  <si>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</si>
  <si>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</si>
  <si>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</si>
  <si>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</si>
  <si>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</si>
  <si>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</si>
  <si>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</si>
  <si>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</si>
  <si>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</si>
  <si>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</si>
  <si>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</si>
  <si>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</si>
  <si>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</si>
  <si>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</si>
  <si>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</si>
  <si>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</si>
  <si>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</si>
  <si>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</si>
  <si>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</si>
  <si>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</si>
  <si>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</si>
  <si>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</si>
  <si>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</si>
  <si>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</si>
  <si>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</si>
  <si>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</si>
  <si>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</si>
  <si>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</si>
  <si>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</si>
  <si>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</si>
  <si>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</si>
  <si>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</si>
  <si>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</si>
  <si>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</si>
  <si>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</si>
  <si>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</si>
  <si>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</si>
  <si>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</si>
  <si>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</si>
  <si>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</si>
  <si>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</si>
  <si>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</si>
  <si>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</si>
  <si>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</si>
  <si>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</si>
  <si>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</si>
  <si>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</si>
  <si>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</si>
  <si>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</si>
  <si>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</si>
  <si>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</si>
  <si>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</si>
  <si>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</si>
  <si>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</si>
  <si>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</si>
  <si>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</si>
  <si>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</si>
  <si>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</si>
  <si>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</si>
  <si>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</si>
  <si>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</si>
  <si>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</si>
  <si>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</si>
  <si>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</si>
  <si>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</si>
  <si>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</si>
  <si>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</si>
  <si>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</si>
  <si>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</si>
  <si>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</si>
  <si>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</si>
  <si>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</si>
  <si>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</si>
  <si>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</si>
  <si>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</si>
  <si>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</si>
  <si>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</si>
  <si>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</si>
  <si>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</si>
  <si>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</si>
  <si>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</si>
  <si>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</si>
  <si>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</si>
  <si>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</si>
  <si>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</si>
  <si>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</si>
  <si>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</si>
  <si>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</si>
  <si>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</si>
  <si>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</si>
  <si>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</si>
  <si>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</si>
  <si>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</si>
  <si>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</si>
  <si>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</si>
  <si>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</si>
  <si>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</si>
  <si>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</si>
  <si>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</si>
  <si>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</si>
  <si>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</si>
  <si>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</si>
  <si>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</si>
  <si>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</si>
  <si>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</si>
  <si>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</si>
  <si>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</si>
  <si>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</si>
  <si>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</si>
  <si>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</si>
  <si>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</si>
  <si>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</si>
  <si>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</si>
  <si>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</si>
  <si>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</si>
  <si>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</si>
  <si>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</si>
  <si>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</si>
  <si>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</si>
  <si>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</si>
  <si>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</si>
  <si>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</si>
  <si>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</si>
  <si>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</si>
  <si>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</si>
  <si>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</si>
  <si>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</si>
  <si>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</si>
  <si>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</si>
  <si>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</si>
  <si>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</si>
  <si>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</si>
  <si>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</si>
  <si>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</si>
  <si>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</si>
  <si>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</si>
  <si>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</si>
  <si>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</si>
  <si>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</si>
  <si>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</si>
  <si>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</si>
  <si>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</si>
  <si>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</si>
  <si>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</si>
  <si>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</si>
  <si>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</si>
  <si>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</si>
  <si>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</si>
  <si>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</si>
  <si>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</si>
  <si>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</si>
  <si>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</si>
  <si>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</si>
  <si>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</si>
  <si>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</si>
  <si>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</si>
  <si>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</si>
  <si>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</si>
  <si>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</si>
  <si>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</si>
  <si>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</si>
  <si>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</si>
  <si>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</si>
  <si>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</si>
  <si>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</si>
  <si>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</si>
  <si>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</si>
  <si>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</si>
  <si>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</si>
  <si>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</si>
  <si>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</si>
  <si>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</si>
  <si>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</si>
  <si>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</si>
  <si>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</si>
  <si>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</si>
  <si>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</si>
  <si>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</si>
  <si>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</si>
  <si>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</si>
  <si>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</si>
  <si>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</si>
  <si>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</si>
  <si>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</si>
  <si>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</si>
  <si>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</si>
  <si>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</si>
  <si>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</si>
  <si>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</si>
  <si>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</si>
  <si>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</si>
  <si>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</si>
  <si>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</si>
  <si>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</si>
  <si>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</si>
  <si>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</si>
  <si>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</si>
  <si>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</si>
  <si>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</si>
  <si>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</si>
  <si>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</si>
  <si>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</si>
  <si>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</si>
  <si>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</si>
  <si>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</si>
  <si>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</si>
  <si>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</si>
  <si>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</si>
  <si>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</si>
  <si>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</si>
  <si>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</si>
  <si>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</si>
  <si>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</si>
  <si>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</si>
  <si>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</si>
  <si>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</si>
  <si>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</si>
  <si>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</si>
  <si>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</si>
  <si>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</si>
  <si>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</si>
  <si>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</si>
  <si>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</si>
  <si>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</si>
  <si>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</si>
  <si>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</si>
  <si>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</si>
  <si>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</si>
  <si>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</si>
  <si>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</si>
  <si>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</si>
  <si>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</si>
  <si>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</si>
  <si>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</si>
  <si>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</si>
  <si>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</si>
  <si>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</si>
  <si>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</si>
  <si>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</si>
  <si>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</si>
  <si>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</si>
  <si>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</si>
  <si>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</si>
  <si>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</si>
  <si>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</si>
  <si>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</si>
  <si>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</si>
  <si>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</si>
  <si>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</si>
  <si>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</si>
  <si>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</si>
  <si>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</si>
  <si>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</si>
  <si>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</si>
  <si>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</si>
  <si>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</si>
  <si>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</si>
  <si>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</si>
  <si>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</si>
  <si>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</si>
  <si>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</si>
  <si>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</si>
  <si>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</si>
  <si>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</si>
  <si>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</si>
  <si>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</si>
  <si>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</si>
  <si>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</si>
  <si>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</si>
  <si>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</si>
  <si>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</si>
  <si>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</si>
  <si>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</si>
  <si>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</si>
  <si>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</si>
  <si>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</si>
  <si>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</si>
  <si>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</si>
  <si>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</si>
  <si>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</si>
  <si>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</si>
  <si>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</si>
  <si>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</si>
  <si>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</si>
  <si>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</si>
  <si>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</si>
  <si>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</si>
  <si>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</si>
  <si>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</si>
  <si>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</si>
  <si>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</si>
  <si>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</si>
  <si>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</si>
  <si>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</si>
  <si>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</si>
  <si>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</si>
  <si>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</si>
  <si>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</si>
  <si>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</si>
  <si>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</si>
  <si>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</si>
  <si>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</si>
  <si>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</si>
  <si>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</si>
  <si>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</si>
  <si>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</si>
  <si>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</si>
  <si>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</si>
  <si>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</si>
  <si>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</si>
  <si>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</si>
  <si>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</si>
  <si>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</si>
  <si>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</si>
  <si>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</si>
  <si>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</si>
  <si>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</si>
  <si>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</si>
  <si>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</si>
  <si>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</si>
  <si>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</si>
  <si>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</si>
  <si>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</si>
  <si>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</si>
  <si>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</si>
  <si>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</si>
  <si>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</si>
  <si>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</si>
  <si>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</si>
  <si>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</si>
  <si>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</si>
  <si>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</si>
  <si>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</si>
  <si>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</si>
  <si>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</si>
  <si>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</si>
  <si>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</si>
  <si>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</si>
  <si>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</si>
  <si>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</si>
  <si>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</si>
  <si>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</si>
  <si>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</si>
  <si>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</si>
  <si>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</si>
  <si>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</si>
  <si>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</si>
  <si>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</si>
  <si>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</si>
  <si>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</si>
  <si>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</si>
  <si>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</si>
  <si>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</si>
  <si>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</si>
  <si>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</si>
  <si>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</si>
  <si>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</si>
  <si>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</si>
  <si>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</si>
  <si>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</si>
  <si>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</si>
  <si>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</si>
  <si>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</si>
  <si>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</si>
  <si>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</si>
  <si>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</si>
  <si>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</si>
  <si>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</si>
  <si>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</si>
  <si>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</si>
  <si>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</si>
  <si>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</si>
  <si>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</si>
  <si>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</si>
  <si>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</si>
  <si>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</si>
  <si>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</si>
  <si>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</si>
  <si>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</si>
  <si>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</si>
  <si>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</si>
  <si>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</si>
  <si>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</si>
  <si>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</si>
  <si>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</si>
  <si>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</si>
  <si>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</si>
  <si>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</si>
  <si>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</si>
  <si>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</si>
  <si>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</si>
  <si>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</si>
  <si>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</si>
  <si>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</si>
  <si>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</si>
  <si>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</si>
  <si>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</si>
  <si>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</si>
  <si>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</si>
  <si>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</si>
  <si>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</si>
  <si>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</si>
  <si>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</si>
  <si>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</si>
  <si>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</si>
  <si>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</si>
  <si>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</si>
  <si>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</si>
  <si>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</si>
  <si>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</si>
  <si>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</si>
  <si>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</si>
  <si>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</si>
  <si>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</si>
  <si>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</si>
  <si>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</si>
  <si>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</si>
  <si>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</si>
  <si>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</si>
  <si>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</si>
  <si>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</si>
  <si>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</si>
  <si>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</si>
  <si>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</si>
  <si>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</si>
  <si>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</si>
  <si>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</si>
  <si>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</si>
  <si>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</si>
  <si>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</si>
  <si>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</si>
  <si>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</si>
  <si>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</si>
  <si>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</si>
  <si>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</si>
  <si>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</si>
  <si>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</si>
  <si>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</si>
  <si>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</si>
  <si>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</si>
  <si>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</si>
  <si>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</si>
  <si>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</si>
  <si>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</si>
  <si>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</si>
  <si>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</si>
  <si>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</si>
  <si>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</si>
  <si>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</si>
  <si>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</si>
  <si>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</si>
  <si>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</si>
  <si>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</si>
  <si>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</si>
  <si>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</si>
  <si>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</si>
  <si>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</si>
  <si>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</si>
  <si>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</si>
  <si>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</si>
  <si>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</si>
  <si>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</si>
  <si>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</si>
  <si>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</si>
  <si>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</si>
  <si>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</si>
  <si>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</si>
  <si>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</si>
  <si>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</si>
  <si>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</si>
  <si>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</si>
  <si>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</si>
  <si>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</si>
  <si>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</si>
  <si>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</si>
  <si>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</si>
  <si>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</si>
  <si>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</si>
  <si>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</si>
  <si>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</si>
  <si>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</si>
  <si>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</si>
  <si>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</si>
  <si>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</si>
  <si>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</si>
  <si>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</si>
  <si>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</si>
  <si>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</si>
  <si>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</si>
  <si>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</si>
  <si>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</si>
  <si>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</si>
  <si>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</si>
  <si>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</si>
  <si>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</si>
  <si>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</si>
  <si>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</si>
  <si>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</si>
  <si>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</si>
  <si>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</si>
  <si>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</si>
  <si>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</si>
  <si>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</si>
  <si>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</si>
  <si>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</si>
  <si>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</si>
  <si>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</si>
  <si>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</si>
  <si>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</si>
  <si>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</si>
  <si>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</si>
  <si>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</si>
  <si>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</si>
  <si>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</si>
  <si>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</si>
  <si>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</si>
  <si>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</si>
  <si>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</si>
  <si>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</si>
  <si>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</si>
  <si>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</si>
  <si>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</si>
  <si>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</si>
  <si>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</si>
  <si>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</si>
  <si>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</si>
  <si>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</si>
  <si>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</si>
  <si>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</si>
  <si>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</si>
  <si>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</si>
  <si>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</si>
  <si>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</si>
  <si>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</si>
  <si>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</si>
  <si>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</si>
  <si>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</si>
  <si>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</si>
  <si>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</si>
  <si>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</si>
  <si>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</si>
  <si>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</si>
  <si>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</si>
  <si>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</si>
  <si>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</si>
  <si>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</si>
  <si>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</si>
  <si>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</si>
  <si>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</si>
  <si>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</si>
  <si>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</si>
  <si>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</si>
  <si>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</si>
  <si>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</si>
  <si>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</si>
  <si>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</si>
  <si>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</si>
  <si>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</si>
  <si>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</si>
  <si>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</si>
  <si>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</si>
  <si>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</si>
  <si>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</si>
  <si>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</si>
  <si>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</si>
  <si>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</si>
  <si>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</si>
  <si>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</si>
  <si>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</si>
  <si>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</si>
  <si>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</si>
  <si>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</si>
  <si>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</si>
  <si>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</si>
  <si>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</si>
  <si>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</si>
  <si>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</si>
  <si>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</si>
  <si>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</si>
  <si>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</si>
  <si>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</si>
  <si>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</si>
  <si>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</si>
  <si>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</si>
  <si>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</si>
  <si>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</si>
  <si>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</si>
  <si>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</si>
  <si>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</si>
  <si>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</si>
  <si>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</si>
  <si>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</si>
  <si>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</si>
  <si>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</si>
  <si>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</si>
  <si>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</si>
  <si>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</si>
  <si>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</si>
  <si>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</si>
  <si>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</si>
  <si>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</si>
  <si>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</si>
  <si>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</si>
  <si>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</si>
  <si>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</si>
  <si>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</si>
  <si>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</si>
  <si>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</si>
  <si>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</si>
  <si>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</si>
  <si>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</si>
  <si>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</si>
  <si>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</si>
  <si>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</si>
  <si>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</si>
  <si>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</si>
  <si>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</si>
  <si>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</si>
  <si>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</si>
  <si>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</si>
  <si>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</si>
  <si>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</si>
  <si>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</si>
  <si>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</si>
  <si>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</si>
  <si>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</si>
  <si>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</si>
  <si>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</si>
  <si>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</si>
  <si>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</si>
  <si>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</si>
  <si>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</si>
  <si>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</si>
  <si>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</si>
  <si>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</si>
  <si>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</si>
  <si>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</si>
  <si>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</si>
  <si>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</si>
  <si>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</si>
  <si>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</si>
  <si>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</si>
  <si>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</si>
  <si>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</si>
  <si>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</si>
  <si>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</si>
  <si>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</si>
  <si>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</si>
  <si>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</si>
  <si>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</si>
  <si>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</si>
  <si>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</si>
  <si>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</si>
  <si>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</si>
  <si>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</si>
  <si>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</si>
  <si>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</si>
  <si>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</si>
  <si>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</si>
  <si>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</si>
  <si>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</si>
  <si>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</si>
  <si>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</si>
  <si>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</si>
  <si>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</si>
  <si>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</si>
  <si>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</si>
  <si>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</si>
  <si>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</si>
  <si>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</si>
  <si>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</si>
  <si>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</si>
  <si>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</si>
  <si>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</si>
  <si>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</si>
  <si>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</si>
  <si>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</si>
  <si>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</si>
  <si>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</si>
  <si>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</si>
  <si>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</si>
  <si>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</si>
  <si>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</si>
  <si>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</si>
  <si>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</si>
  <si>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</si>
  <si>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</si>
  <si>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</si>
  <si>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</si>
  <si>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</si>
  <si>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</si>
  <si>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</si>
  <si>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</si>
  <si>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</si>
  <si>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</si>
  <si>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</si>
  <si>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</si>
  <si>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</si>
  <si>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</si>
  <si>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</si>
  <si>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</si>
  <si>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</si>
  <si>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</si>
  <si>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</si>
  <si>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</si>
  <si>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</si>
  <si>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</si>
  <si>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</si>
  <si>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</si>
  <si>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</si>
  <si>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</si>
  <si>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</si>
  <si>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</si>
  <si>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</si>
  <si>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</si>
  <si>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</si>
  <si>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</si>
  <si>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</si>
  <si>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</si>
  <si>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</si>
  <si>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</si>
  <si>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</si>
  <si>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</si>
  <si>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</si>
  <si>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</si>
  <si>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</si>
  <si>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</si>
  <si>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</si>
  <si>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</si>
  <si>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</si>
  <si>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</si>
  <si>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</si>
  <si>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</si>
  <si>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</si>
  <si>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</si>
  <si>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</si>
  <si>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</si>
  <si>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</si>
  <si>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</si>
  <si>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</si>
  <si>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</si>
  <si>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</si>
  <si>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</si>
  <si>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</si>
  <si>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</si>
  <si>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</si>
  <si>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</si>
  <si>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</si>
  <si>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</si>
  <si>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</si>
  <si>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</si>
  <si>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</si>
  <si>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</si>
  <si>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</si>
  <si>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</si>
  <si>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</si>
  <si>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</si>
  <si>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</si>
  <si>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</si>
  <si>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</si>
  <si>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</si>
  <si>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</si>
  <si>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</si>
  <si>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</si>
  <si>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</si>
  <si>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</si>
  <si>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</si>
  <si>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</si>
  <si>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</si>
  <si>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</si>
  <si>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</si>
  <si>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</si>
  <si>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</si>
  <si>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</si>
  <si>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</si>
  <si>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</si>
  <si>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</si>
  <si>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</si>
  <si>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</si>
  <si>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</si>
  <si>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</si>
  <si>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</si>
  <si>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</si>
  <si>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</si>
  <si>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</si>
  <si>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</si>
  <si>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</si>
  <si>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</si>
  <si>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</si>
  <si>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</si>
  <si>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</si>
  <si>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</si>
  <si>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</si>
  <si>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</si>
  <si>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</si>
  <si>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</si>
  <si>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</si>
  <si>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</si>
  <si>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</si>
  <si>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</si>
  <si>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</si>
  <si>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</si>
  <si>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</si>
  <si>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</si>
  <si>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</si>
  <si>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</si>
  <si>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</si>
  <si>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</si>
  <si>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</si>
  <si>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</si>
  <si>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</si>
  <si>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</si>
  <si>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</si>
  <si>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</si>
  <si>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</si>
  <si>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</si>
  <si>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</si>
  <si>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</si>
  <si>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</si>
  <si>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</si>
  <si>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</si>
  <si>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</si>
  <si>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</si>
  <si>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</si>
  <si>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</si>
  <si>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</si>
  <si>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</si>
  <si>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</si>
  <si>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</si>
  <si>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</si>
  <si>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</si>
  <si>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</si>
  <si>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</si>
  <si>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</si>
  <si>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</si>
  <si>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</si>
  <si>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</si>
  <si>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</si>
  <si>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</si>
  <si>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</si>
  <si>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</si>
  <si>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</si>
  <si>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</si>
  <si>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</si>
  <si>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</si>
  <si>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</si>
  <si>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</si>
  <si>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</si>
  <si>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</si>
  <si>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</si>
  <si>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</si>
  <si>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</si>
  <si>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</si>
  <si>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</si>
  <si>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</si>
  <si>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</si>
  <si>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</si>
  <si>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</si>
  <si>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</si>
  <si>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</si>
  <si>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</si>
  <si>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</si>
  <si>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</si>
  <si>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</si>
  <si>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</si>
  <si>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</si>
  <si>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</si>
  <si>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</si>
  <si>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</si>
  <si>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</si>
  <si>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</si>
  <si>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</si>
  <si>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</si>
  <si>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</si>
  <si>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</si>
  <si>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</si>
  <si>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</si>
  <si>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</si>
  <si>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</si>
  <si>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</si>
  <si>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</si>
  <si>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</si>
  <si>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</si>
  <si>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</si>
  <si>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</si>
  <si>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</si>
  <si>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</si>
  <si>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</si>
  <si>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</si>
  <si>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</si>
  <si>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</si>
  <si>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</si>
  <si>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</si>
  <si>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</si>
  <si>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</si>
  <si>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</si>
  <si>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</si>
  <si>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</si>
  <si>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</si>
  <si>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</si>
  <si>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</si>
  <si>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</si>
  <si>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</si>
  <si>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</si>
  <si>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</si>
  <si>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</si>
  <si>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</si>
  <si>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</si>
  <si>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</si>
  <si>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</si>
  <si>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</si>
  <si>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</si>
  <si>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</si>
  <si>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</si>
  <si>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</si>
  <si>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</si>
  <si>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</si>
  <si>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</si>
  <si>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</si>
  <si>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</si>
  <si>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</si>
  <si>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</si>
  <si>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</si>
  <si>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</si>
  <si>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</si>
  <si>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</si>
  <si>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</si>
  <si>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</si>
  <si>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</si>
  <si>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</si>
  <si>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</si>
  <si>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</si>
  <si>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</si>
  <si>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</si>
  <si>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</si>
  <si>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</si>
  <si>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</si>
  <si>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</si>
  <si>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</si>
  <si>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</si>
  <si>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</si>
  <si>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</si>
  <si>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</si>
  <si>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</si>
  <si>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</si>
  <si>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</si>
  <si>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</si>
  <si>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</si>
  <si>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</si>
  <si>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</si>
  <si>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</si>
  <si>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</si>
  <si>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</si>
  <si>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</si>
  <si>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</si>
  <si>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</si>
  <si>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</si>
  <si>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</si>
  <si>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</si>
  <si>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</si>
  <si>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</si>
  <si>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</si>
  <si>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</si>
  <si>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</si>
  <si>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</si>
  <si>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</si>
  <si>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</si>
  <si>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</si>
  <si>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</si>
  <si>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</si>
  <si>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</si>
  <si>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</si>
  <si>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</si>
  <si>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</si>
  <si>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</si>
  <si>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</si>
  <si>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</si>
  <si>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</si>
  <si>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</si>
  <si>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</si>
  <si>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</si>
  <si>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</si>
  <si>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</si>
  <si>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</si>
  <si>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</si>
  <si>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</si>
  <si>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</si>
  <si>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</si>
  <si>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</si>
  <si>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</si>
  <si>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</si>
  <si>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</si>
  <si>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</si>
  <si>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</si>
  <si>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</si>
  <si>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</si>
  <si>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</si>
  <si>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</si>
  <si>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</si>
  <si>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</si>
  <si>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</si>
  <si>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</si>
  <si>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</si>
  <si>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</si>
  <si>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</si>
  <si>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</si>
  <si>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</si>
  <si>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</si>
  <si>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</si>
  <si>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</si>
  <si>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</si>
  <si>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</si>
  <si>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</si>
  <si>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</si>
  <si>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</si>
  <si>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</si>
  <si>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</si>
  <si>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</si>
  <si>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</si>
  <si>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</si>
  <si>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</si>
  <si>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</si>
  <si>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</si>
  <si>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</si>
  <si>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</si>
  <si>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</si>
  <si>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</si>
  <si>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</si>
  <si>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</si>
  <si>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</si>
  <si>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</si>
  <si>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</si>
  <si>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</si>
  <si>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</si>
  <si>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</si>
  <si>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</si>
  <si>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</si>
  <si>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</si>
  <si>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</si>
  <si>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</si>
  <si>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</si>
  <si>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</si>
  <si>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</si>
  <si>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</si>
  <si>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</si>
  <si>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</si>
  <si>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</si>
  <si>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</si>
  <si>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</si>
  <si>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</si>
  <si>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</si>
  <si>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</si>
  <si>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</si>
  <si>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</si>
  <si>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</si>
  <si>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</si>
  <si>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</si>
  <si>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</si>
  <si>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</si>
  <si>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</si>
  <si>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</si>
  <si>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</si>
  <si>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</si>
  <si>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</si>
  <si>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</si>
  <si>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</si>
  <si>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</si>
  <si>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</si>
  <si>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</si>
  <si>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</si>
  <si>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</si>
  <si>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</si>
  <si>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</si>
  <si>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</si>
  <si>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</si>
  <si>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</si>
  <si>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</si>
  <si>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</si>
  <si>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</si>
  <si>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</si>
  <si>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</si>
  <si>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</si>
  <si>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</si>
  <si>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</si>
  <si>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</si>
  <si>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</si>
  <si>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</si>
  <si>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</si>
  <si>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</si>
  <si>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</si>
  <si>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</si>
  <si>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</si>
  <si>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</si>
  <si>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</si>
  <si>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</si>
  <si>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</si>
  <si>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</si>
  <si>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</si>
  <si>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</si>
  <si>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</si>
  <si>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</si>
  <si>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</si>
  <si>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</si>
  <si>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</si>
  <si>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</si>
  <si>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</si>
  <si>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</si>
  <si>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</si>
  <si>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</si>
  <si>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</si>
  <si>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</si>
  <si>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</si>
  <si>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</si>
  <si>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</si>
  <si>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</si>
  <si>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</si>
  <si>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</si>
  <si>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</si>
  <si>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</si>
  <si>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</si>
  <si>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</si>
  <si>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</si>
  <si>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</si>
  <si>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</si>
  <si>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</si>
  <si>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</si>
  <si>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</si>
  <si>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</si>
  <si>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</si>
  <si>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</si>
  <si>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</si>
  <si>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</si>
  <si>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</si>
  <si>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</si>
  <si>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</si>
  <si>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</si>
  <si>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</si>
  <si>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</si>
  <si>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</si>
  <si>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</si>
  <si>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</si>
  <si>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</si>
  <si>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</si>
  <si>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</si>
  <si>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</si>
  <si>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</si>
  <si>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</si>
  <si>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</si>
  <si>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</si>
  <si>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</si>
  <si>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</si>
  <si>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</si>
  <si>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</si>
  <si>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</si>
  <si>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</si>
  <si>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</si>
  <si>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</si>
  <si>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</si>
  <si>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</si>
  <si>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</si>
  <si>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</si>
  <si>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</si>
  <si>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</si>
  <si>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</si>
  <si>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</si>
  <si>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</si>
  <si>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</si>
  <si>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</si>
  <si>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</si>
  <si>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</si>
  <si>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</si>
  <si>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</si>
  <si>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</si>
  <si>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</si>
  <si>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</si>
  <si>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</si>
  <si>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</si>
  <si>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</si>
  <si>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</si>
  <si>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</si>
  <si>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</si>
  <si>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</si>
  <si>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</si>
  <si>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</si>
  <si>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</si>
  <si>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</si>
  <si>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</si>
  <si>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</si>
  <si>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</si>
  <si>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</si>
  <si>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</si>
  <si>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</si>
  <si>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</si>
  <si>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</si>
  <si>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</si>
  <si>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</si>
  <si>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</si>
  <si>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</si>
  <si>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</si>
  <si>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</si>
  <si>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</si>
  <si>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</si>
  <si>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</si>
  <si>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</si>
  <si>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</si>
  <si>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</si>
  <si>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</si>
  <si>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</si>
  <si>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</si>
  <si>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</si>
  <si>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</si>
  <si>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</si>
  <si>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</si>
  <si>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</si>
  <si>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</si>
  <si>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</si>
  <si>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</si>
  <si>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</si>
  <si>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</si>
  <si>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</si>
  <si>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</si>
  <si>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</si>
  <si>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</si>
  <si>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</si>
  <si>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</si>
  <si>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</si>
  <si>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</si>
  <si>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</si>
  <si>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</si>
  <si>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</si>
  <si>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</si>
  <si>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</si>
  <si>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</si>
  <si>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</si>
  <si>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</si>
  <si>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</si>
  <si>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</si>
  <si>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</si>
  <si>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</si>
  <si>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</si>
  <si>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</si>
  <si>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</si>
  <si>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</si>
  <si>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</si>
  <si>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</si>
  <si>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</si>
  <si>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</si>
  <si>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</si>
  <si>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</si>
  <si>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</si>
  <si>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</si>
  <si>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</si>
  <si>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</si>
  <si>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</si>
  <si>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</si>
  <si>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</si>
  <si>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</si>
  <si>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</si>
  <si>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</si>
  <si>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</si>
  <si>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</si>
  <si>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</si>
  <si>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</si>
  <si>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</si>
  <si>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</si>
  <si>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</si>
  <si>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</si>
  <si>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</si>
  <si>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</si>
  <si>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</si>
  <si>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</si>
  <si>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</si>
  <si>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</si>
  <si>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</si>
  <si>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</si>
  <si>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</si>
  <si>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</si>
  <si>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</si>
  <si>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</si>
  <si>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</si>
  <si>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</si>
  <si>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</si>
  <si>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</si>
  <si>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</si>
  <si>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</si>
  <si>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</si>
  <si>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</si>
  <si>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</si>
  <si>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</si>
  <si>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</si>
  <si>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</si>
  <si>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</si>
  <si>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</si>
  <si>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</si>
  <si>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</si>
  <si>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</si>
  <si>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</si>
  <si>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</si>
  <si>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</si>
  <si>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</si>
  <si>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</si>
  <si>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</si>
  <si>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</si>
  <si>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</si>
  <si>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</si>
  <si>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</si>
  <si>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</si>
  <si>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</si>
  <si>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</si>
  <si>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</si>
  <si>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</si>
  <si>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</si>
  <si>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</si>
  <si>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</si>
  <si>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</si>
  <si>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</si>
  <si>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</si>
  <si>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</si>
  <si>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</si>
  <si>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</si>
  <si>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</si>
  <si>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</si>
  <si>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</si>
  <si>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</si>
  <si>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</si>
  <si>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</si>
  <si>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</si>
  <si>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</si>
  <si>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</si>
  <si>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</si>
  <si>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</si>
  <si>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</si>
  <si>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</si>
  <si>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</si>
  <si>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</si>
  <si>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</si>
  <si>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</si>
  <si>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</si>
  <si>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</si>
  <si>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</si>
  <si>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</si>
  <si>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</si>
  <si>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</si>
  <si>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</si>
  <si>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</si>
  <si>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</si>
  <si>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</si>
  <si>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</si>
  <si>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</si>
  <si>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</si>
  <si>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</si>
  <si>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</si>
  <si>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</si>
  <si>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</si>
  <si>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</si>
  <si>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</si>
  <si>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</si>
  <si>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</si>
  <si>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</si>
  <si>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</si>
  <si>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</si>
  <si>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</si>
  <si>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</si>
  <si>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</si>
  <si>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</si>
  <si>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</si>
  <si>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</si>
  <si>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</si>
  <si>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</si>
  <si>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</si>
  <si>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</si>
  <si>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</si>
  <si>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</si>
  <si>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</si>
  <si>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</si>
  <si>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</si>
  <si>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</si>
  <si>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</si>
  <si>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</si>
  <si>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</si>
  <si>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</si>
  <si>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</si>
  <si>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</si>
  <si>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</si>
  <si>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</si>
  <si>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</si>
  <si>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</si>
  <si>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</si>
  <si>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</si>
  <si>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</si>
  <si>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</si>
  <si>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</si>
  <si>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</si>
  <si>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</si>
  <si>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</si>
  <si>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</si>
  <si>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</si>
  <si>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</si>
  <si>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</si>
  <si>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</si>
  <si>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</si>
  <si>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</si>
  <si>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</si>
  <si>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</si>
  <si>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</si>
  <si>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</si>
  <si>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</si>
  <si>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</si>
  <si>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</si>
  <si>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</si>
  <si>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</si>
  <si>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</si>
  <si>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</si>
  <si>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</si>
  <si>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</si>
  <si>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</si>
  <si>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</si>
  <si>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</si>
  <si>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</si>
  <si>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</si>
  <si>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</si>
  <si>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</si>
  <si>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</si>
  <si>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</si>
  <si>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</si>
  <si>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</si>
  <si>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</si>
  <si>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</si>
  <si>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</si>
  <si>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</si>
  <si>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</si>
  <si>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</si>
  <si>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</si>
  <si>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</si>
  <si>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</si>
  <si>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</si>
  <si>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</si>
  <si>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</si>
  <si>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</si>
  <si>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</si>
  <si>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</si>
  <si>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</si>
  <si>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</si>
  <si>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</si>
  <si>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</si>
  <si>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</si>
  <si>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</si>
  <si>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</si>
  <si>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</si>
  <si>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</si>
  <si>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</si>
  <si>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</si>
  <si>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</si>
  <si>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</si>
  <si>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</si>
  <si>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</si>
  <si>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</si>
  <si>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</si>
  <si>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</si>
  <si>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</si>
  <si>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</si>
  <si>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</si>
  <si>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</si>
  <si>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</si>
  <si>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</si>
  <si>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</si>
  <si>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</si>
  <si>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</si>
  <si>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</si>
  <si>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</si>
  <si>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</si>
  <si>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</si>
  <si>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</si>
  <si>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</si>
  <si>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</si>
  <si>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</si>
  <si>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</si>
  <si>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</si>
  <si>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</si>
  <si>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</si>
  <si>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</si>
  <si>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</si>
  <si>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</si>
  <si>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</si>
  <si>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</si>
  <si>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</si>
  <si>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</si>
  <si>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</si>
  <si>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</si>
  <si>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</si>
  <si>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</si>
  <si>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</si>
  <si>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</si>
  <si>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</si>
  <si>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</si>
  <si>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</si>
  <si>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</si>
  <si>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</si>
  <si>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</si>
  <si>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</si>
  <si>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</si>
  <si>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</si>
  <si>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</si>
  <si>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</si>
  <si>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</si>
  <si>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</si>
  <si>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</si>
  <si>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</si>
  <si>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</si>
  <si>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</si>
  <si>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</si>
  <si>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</si>
  <si>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</si>
  <si>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</si>
  <si>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</si>
  <si>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</si>
  <si>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</si>
  <si>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</si>
  <si>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</si>
  <si>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</si>
  <si>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</si>
  <si>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</si>
  <si>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</si>
  <si>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</si>
  <si>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</si>
  <si>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</si>
  <si>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</si>
  <si>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</si>
  <si>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</si>
  <si>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</si>
  <si>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</si>
  <si>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</si>
  <si>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</si>
  <si>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</si>
  <si>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</si>
  <si>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</si>
  <si>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</si>
  <si>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</si>
  <si>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</si>
  <si>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</si>
  <si>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</si>
  <si>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</si>
  <si>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</si>
  <si>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</si>
  <si>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</si>
  <si>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</si>
  <si>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</si>
  <si>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</si>
  <si>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</si>
  <si>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</si>
  <si>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</si>
  <si>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</si>
  <si>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</si>
  <si>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</si>
  <si>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</si>
  <si>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</si>
  <si>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</si>
  <si>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</si>
  <si>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</si>
  <si>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</si>
  <si>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</si>
  <si>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</si>
  <si>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</si>
  <si>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</si>
  <si>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</si>
  <si>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</si>
  <si>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</si>
  <si>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</si>
  <si>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</si>
  <si>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</si>
  <si>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</si>
  <si>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</si>
  <si>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</si>
  <si>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</si>
  <si>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</si>
  <si>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</si>
  <si>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</si>
  <si>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</si>
  <si>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</si>
  <si>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</si>
  <si>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</si>
  <si>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</si>
  <si>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</si>
  <si>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</si>
  <si>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</si>
  <si>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</si>
  <si>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</si>
  <si>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</si>
  <si>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</si>
  <si>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</si>
  <si>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</si>
  <si>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</si>
  <si>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</si>
  <si>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</si>
  <si>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</si>
  <si>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</si>
  <si>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</si>
  <si>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</si>
  <si>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</si>
  <si>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</si>
  <si>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</si>
  <si>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</si>
  <si>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</si>
  <si>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</si>
  <si>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</si>
  <si>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</si>
  <si>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</si>
  <si>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</si>
  <si>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</si>
  <si>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</si>
  <si>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</si>
  <si>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</si>
  <si>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</si>
  <si>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</si>
  <si>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</si>
  <si>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</si>
  <si>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</si>
  <si>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</si>
  <si>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</si>
  <si>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</si>
  <si>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</si>
  <si>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</si>
  <si>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</si>
  <si>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</si>
  <si>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</si>
  <si>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</si>
  <si>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</si>
  <si>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</si>
  <si>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</si>
  <si>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</si>
  <si>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</si>
  <si>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</si>
  <si>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</si>
  <si>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</si>
  <si>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</si>
  <si>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</si>
  <si>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</si>
  <si>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</si>
  <si>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</si>
  <si>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</si>
  <si>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</si>
  <si>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</si>
  <si>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</si>
  <si>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</si>
  <si>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</si>
  <si>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</si>
  <si>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</si>
  <si>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</si>
  <si>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</si>
  <si>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</si>
  <si>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</si>
  <si>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</si>
  <si>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</si>
  <si>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</si>
  <si>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</si>
  <si>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</si>
  <si>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</si>
  <si>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</si>
  <si>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</si>
  <si>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</si>
  <si>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</si>
  <si>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</si>
  <si>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</si>
  <si>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</si>
  <si>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</si>
  <si>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</si>
  <si>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</si>
  <si>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</si>
  <si>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</si>
  <si>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</si>
  <si>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</si>
  <si>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</si>
  <si>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</si>
  <si>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</si>
  <si>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</si>
  <si>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</si>
  <si>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</si>
  <si>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</si>
  <si>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</si>
  <si>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</si>
  <si>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</si>
  <si>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</si>
  <si>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</si>
  <si>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</si>
  <si>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</si>
  <si>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</si>
  <si>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</si>
  <si>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</si>
  <si>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</si>
  <si>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</si>
  <si>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</si>
  <si>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</si>
  <si>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</si>
  <si>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</si>
  <si>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</si>
  <si>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</si>
  <si>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</si>
  <si>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</si>
  <si>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</si>
  <si>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</si>
  <si>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</si>
  <si>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</si>
  <si>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</si>
  <si>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</si>
  <si>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</si>
  <si>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</si>
  <si>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</si>
  <si>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</si>
  <si>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</si>
  <si>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</si>
  <si>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</si>
  <si>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</si>
  <si>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</si>
  <si>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</si>
  <si>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</si>
  <si>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</si>
  <si>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</si>
  <si>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</si>
  <si>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</si>
  <si>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</si>
  <si>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</si>
  <si>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</si>
  <si>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</si>
  <si>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</si>
  <si>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</si>
  <si>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</si>
  <si>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</si>
  <si>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</si>
  <si>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</si>
  <si>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</si>
  <si>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</si>
  <si>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</si>
  <si>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</si>
  <si>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</si>
  <si>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</si>
  <si>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</si>
  <si>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</si>
  <si>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</si>
  <si>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</si>
  <si>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</si>
  <si>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</si>
  <si>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</si>
  <si>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</si>
  <si>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</si>
  <si>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</si>
  <si>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</si>
  <si>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</si>
  <si>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</si>
  <si>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</si>
  <si>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</si>
  <si>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</si>
  <si>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</si>
  <si>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</si>
  <si>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</si>
  <si>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</si>
  <si>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</si>
  <si>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</si>
  <si>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</si>
  <si>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</si>
  <si>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</si>
  <si>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</si>
  <si>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</si>
  <si>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</si>
  <si>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</si>
  <si>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</si>
  <si>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</si>
  <si>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</si>
  <si>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</si>
  <si>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</si>
  <si>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</si>
  <si>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</si>
  <si>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</si>
  <si>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</si>
  <si>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</si>
  <si>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</si>
  <si>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</si>
  <si>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</si>
  <si>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</si>
  <si>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</si>
  <si>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</si>
  <si>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</si>
  <si>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</si>
  <si>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</si>
  <si>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</si>
  <si>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</si>
  <si>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</si>
  <si>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</si>
  <si>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</si>
  <si>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</si>
  <si>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</si>
  <si>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</si>
  <si>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</si>
  <si>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</si>
  <si>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</si>
  <si>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</si>
  <si>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</si>
  <si>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</si>
  <si>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</si>
  <si>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</si>
  <si>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</si>
  <si>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</si>
  <si>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</si>
  <si>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</si>
  <si>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</si>
  <si>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</si>
  <si>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</si>
  <si>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</si>
  <si>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</si>
  <si>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</si>
  <si>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</si>
  <si>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</si>
  <si>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</si>
  <si>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</si>
  <si>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</si>
  <si>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</si>
  <si>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</si>
  <si>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</si>
  <si>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</si>
  <si>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</si>
  <si>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</si>
  <si>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</si>
  <si>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</si>
  <si>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</si>
  <si>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</si>
  <si>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</si>
  <si>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</si>
  <si>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</si>
  <si>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</si>
  <si>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</si>
  <si>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</si>
  <si>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</si>
  <si>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</si>
  <si>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</si>
  <si>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</si>
  <si>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</si>
  <si>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</si>
  <si>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</si>
  <si>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</si>
  <si>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</si>
  <si>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</si>
  <si>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</si>
  <si>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</si>
  <si>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</si>
  <si>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</si>
  <si>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</si>
  <si>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</si>
  <si>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</si>
  <si>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</si>
  <si>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</si>
  <si>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</si>
  <si>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</si>
  <si>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</si>
  <si>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</si>
  <si>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</si>
  <si>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</si>
  <si>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</si>
  <si>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</si>
  <si>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</si>
  <si>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</si>
  <si>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</si>
  <si>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</si>
  <si>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</si>
  <si>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</si>
  <si>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</si>
  <si>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</si>
  <si>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</si>
  <si>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</si>
  <si>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</si>
  <si>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</si>
  <si>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</si>
  <si>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</si>
  <si>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</si>
  <si>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</si>
  <si>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</si>
  <si>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</si>
  <si>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</si>
  <si>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</si>
  <si>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</si>
  <si>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</si>
  <si>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</si>
  <si>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</si>
  <si>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</si>
  <si>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</si>
  <si>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</si>
  <si>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</si>
  <si>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</si>
  <si>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</si>
  <si>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</si>
  <si>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</si>
  <si>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</si>
  <si>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</si>
  <si>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</si>
  <si>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</si>
  <si>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</si>
  <si>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</si>
  <si>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</si>
  <si>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</si>
  <si>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</si>
  <si>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</si>
  <si>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</si>
  <si>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</si>
  <si>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</si>
  <si>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</si>
  <si>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</si>
  <si>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</si>
  <si>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</si>
  <si>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</si>
  <si>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</si>
  <si>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</si>
  <si>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</si>
  <si>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</si>
  <si>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</si>
  <si>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</si>
  <si>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</si>
  <si>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</si>
  <si>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</si>
  <si>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</si>
  <si>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</si>
  <si>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</si>
  <si>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</si>
  <si>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</si>
  <si>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</si>
  <si>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</si>
  <si>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</si>
  <si>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</si>
  <si>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</si>
  <si>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</si>
  <si>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</si>
  <si>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</si>
  <si>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</si>
  <si>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</si>
  <si>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</si>
  <si>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</si>
  <si>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</si>
  <si>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</si>
  <si>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</si>
  <si>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</si>
  <si>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</si>
  <si>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</si>
  <si>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</si>
  <si>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</si>
  <si>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</si>
  <si>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</si>
  <si>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</si>
  <si>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</si>
  <si>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</si>
  <si>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</si>
  <si>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</si>
  <si>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</si>
  <si>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</si>
  <si>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</si>
  <si>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</si>
  <si>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</si>
  <si>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</si>
  <si>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</si>
  <si>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</si>
  <si>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</si>
  <si>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</si>
  <si>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</si>
  <si>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</si>
  <si>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</si>
  <si>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</si>
  <si>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</si>
  <si>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</si>
  <si>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</si>
  <si>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</si>
  <si>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</si>
  <si>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</si>
  <si>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</si>
  <si>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</si>
  <si>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</si>
  <si>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</si>
  <si>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</si>
  <si>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</si>
  <si>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</si>
  <si>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</si>
  <si>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</si>
  <si>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</si>
  <si>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</si>
  <si>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</si>
  <si>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</si>
  <si>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</si>
  <si>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</si>
  <si>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</si>
  <si>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</si>
  <si>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</si>
  <si>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</si>
  <si>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</si>
  <si>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</si>
  <si>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</si>
  <si>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</si>
  <si>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</si>
  <si>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</si>
  <si>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</si>
  <si>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</si>
  <si>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</si>
  <si>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</si>
  <si>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</si>
  <si>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</si>
  <si>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</si>
  <si>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</si>
  <si>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</si>
  <si>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</si>
  <si>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</si>
  <si>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</si>
  <si>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</si>
  <si>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</si>
  <si>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</si>
  <si>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</si>
  <si>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</si>
  <si>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</si>
  <si>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</si>
  <si>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</si>
  <si>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</si>
  <si>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</si>
  <si>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</si>
  <si>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</si>
  <si>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</si>
  <si>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</si>
  <si>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</si>
  <si>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</si>
  <si>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</si>
  <si>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</si>
  <si>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</si>
  <si>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</si>
  <si>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</si>
  <si>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</si>
  <si>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</si>
  <si>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</si>
  <si>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</si>
  <si>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</si>
  <si>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</si>
  <si>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</si>
  <si>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</si>
  <si>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</si>
  <si>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</si>
  <si>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</si>
  <si>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</si>
  <si>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</si>
  <si>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</si>
  <si>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</si>
  <si>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</si>
  <si>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</si>
  <si>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</si>
  <si>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</si>
  <si>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</si>
  <si>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</si>
  <si>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</si>
  <si>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</si>
  <si>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</si>
  <si>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</si>
  <si>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</si>
  <si>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</si>
  <si>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</si>
  <si>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</si>
  <si>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</si>
  <si>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</si>
  <si>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</si>
  <si>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</si>
  <si>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</si>
  <si>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</si>
  <si>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</si>
  <si>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</si>
  <si>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</si>
  <si>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</si>
  <si>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</si>
  <si>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</si>
  <si>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</si>
  <si>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</si>
  <si>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</si>
  <si>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</si>
  <si>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</si>
  <si>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</si>
  <si>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</si>
  <si>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</si>
  <si>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</si>
  <si>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</si>
  <si>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</si>
  <si>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</si>
  <si>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</si>
  <si>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</si>
  <si>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</si>
  <si>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</si>
  <si>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</si>
  <si>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</si>
  <si>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</si>
  <si>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</si>
  <si>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</si>
  <si>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</si>
  <si>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</si>
  <si>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</si>
  <si>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</si>
  <si>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</si>
  <si>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</si>
  <si>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</si>
  <si>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</si>
  <si>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</si>
  <si>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</si>
  <si>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</si>
  <si>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</si>
  <si>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</si>
  <si>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</si>
  <si>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</si>
  <si>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</si>
  <si>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</si>
  <si>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</si>
  <si>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</si>
  <si>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</si>
  <si>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</si>
  <si>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</si>
  <si>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</si>
  <si>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</si>
  <si>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</si>
  <si>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</si>
  <si>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</si>
  <si>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</si>
  <si>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</si>
  <si>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</si>
  <si>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</si>
  <si>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</si>
  <si>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</si>
  <si>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</si>
  <si>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</si>
  <si>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</si>
  <si>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</si>
  <si>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</si>
  <si>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</si>
  <si>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</si>
  <si>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</si>
  <si>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</si>
  <si>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</si>
  <si>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</si>
  <si>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</si>
  <si>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</si>
  <si>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</si>
  <si>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</si>
  <si>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</si>
  <si>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</si>
  <si>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</si>
  <si>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</si>
  <si>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</si>
  <si>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</si>
  <si>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</si>
  <si>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</si>
  <si>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</si>
  <si>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</si>
  <si>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</si>
  <si>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</si>
  <si>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</si>
  <si>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</si>
  <si>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</si>
  <si>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</si>
  <si>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</si>
  <si>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</si>
  <si>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</si>
  <si>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</si>
  <si>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</si>
  <si>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</si>
  <si>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</si>
  <si>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</si>
  <si>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</si>
  <si>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</si>
  <si>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</si>
  <si>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</si>
  <si>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</si>
  <si>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</si>
  <si>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</si>
  <si>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</si>
  <si>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</si>
  <si>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</si>
  <si>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</si>
  <si>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</si>
  <si>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</si>
  <si>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</si>
  <si>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</si>
  <si>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</si>
  <si>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</si>
  <si>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</si>
  <si>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</si>
  <si>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</si>
  <si>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</si>
  <si>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</si>
  <si>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</si>
  <si>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</si>
  <si>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</si>
  <si>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</si>
  <si>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</si>
  <si>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</si>
  <si>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</si>
  <si>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</si>
  <si>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</si>
  <si>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</si>
  <si>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</si>
  <si>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</si>
  <si>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</si>
  <si>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</si>
  <si>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</si>
  <si>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</si>
  <si>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</si>
  <si>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</si>
  <si>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</si>
  <si>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</si>
  <si>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</si>
  <si>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</si>
  <si>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</si>
  <si>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</si>
  <si>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</si>
  <si>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</si>
  <si>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</si>
  <si>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</si>
  <si>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</si>
  <si>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</si>
  <si>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</si>
  <si>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</si>
  <si>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</si>
  <si>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</si>
  <si>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</si>
  <si>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</si>
  <si>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</si>
  <si>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</si>
  <si>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</si>
  <si>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</si>
  <si>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</si>
  <si>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</si>
  <si>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</si>
  <si>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</si>
  <si>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</si>
  <si>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</si>
  <si>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</si>
  <si>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</si>
  <si>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</si>
  <si>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</si>
  <si>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</si>
  <si>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</si>
  <si>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</si>
  <si>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</si>
  <si>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</si>
  <si>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</si>
  <si>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</si>
  <si>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</si>
  <si>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</si>
  <si>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</si>
  <si>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</si>
  <si>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</si>
  <si>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</si>
  <si>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</si>
  <si>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</si>
  <si>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</si>
  <si>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</si>
  <si>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</si>
  <si>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</si>
  <si>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</si>
  <si>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</si>
  <si>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</si>
  <si>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</si>
  <si>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</si>
  <si>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</si>
  <si>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</si>
  <si>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</si>
  <si>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</si>
  <si>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</si>
  <si>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</si>
  <si>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</si>
  <si>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</si>
  <si>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</si>
  <si>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</si>
  <si>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</si>
  <si>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</si>
  <si>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</si>
  <si>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</si>
  <si>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</si>
  <si>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</si>
  <si>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</si>
  <si>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</si>
  <si>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</si>
  <si>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</si>
  <si>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</si>
  <si>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</si>
  <si>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</si>
  <si>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</si>
  <si>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</si>
  <si>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</si>
  <si>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</si>
  <si>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</si>
  <si>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</si>
  <si>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</si>
  <si>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</si>
  <si>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</si>
  <si>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</si>
  <si>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</si>
  <si>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</si>
  <si>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</si>
  <si>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</si>
  <si>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</si>
  <si>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</si>
  <si>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</si>
  <si>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</si>
  <si>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</si>
  <si>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</si>
  <si>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</si>
  <si>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</si>
  <si>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</si>
  <si>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</si>
  <si>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</si>
  <si>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</si>
  <si>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</si>
  <si>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</si>
  <si>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</si>
  <si>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</si>
  <si>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</si>
  <si>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</si>
  <si>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</si>
  <si>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</si>
  <si>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</si>
  <si>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</si>
  <si>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</si>
  <si>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</si>
  <si>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</si>
  <si>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</si>
  <si>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</si>
  <si>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</si>
  <si>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</si>
  <si>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</si>
  <si>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</si>
  <si>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</si>
  <si>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</si>
  <si>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</si>
  <si>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</si>
  <si>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</si>
  <si>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</si>
  <si>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</si>
  <si>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</si>
  <si>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</si>
  <si>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</si>
  <si>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</si>
  <si>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</si>
  <si>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</si>
  <si>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</si>
  <si>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</si>
  <si>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</si>
  <si>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</si>
  <si>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</si>
  <si>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</si>
  <si>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</si>
  <si>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</si>
  <si>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</si>
  <si>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</si>
  <si>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</si>
  <si>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</si>
  <si>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</si>
  <si>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</si>
  <si>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</si>
  <si>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</si>
  <si>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</si>
  <si>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</si>
  <si>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</si>
  <si>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</si>
  <si>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</si>
  <si>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</si>
  <si>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</si>
  <si>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</si>
  <si>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</si>
  <si>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</si>
  <si>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</si>
  <si>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</si>
  <si>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</si>
  <si>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</si>
  <si>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</si>
  <si>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</si>
  <si>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</si>
  <si>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</si>
  <si>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</si>
  <si>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</si>
  <si>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</si>
  <si>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</si>
  <si>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</si>
  <si>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</si>
  <si>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</si>
  <si>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</si>
  <si>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</si>
  <si>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</si>
  <si>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</si>
  <si>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</si>
  <si>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</si>
  <si>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</si>
  <si>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</si>
  <si>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</si>
  <si>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</si>
  <si>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</si>
  <si>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</si>
  <si>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</si>
  <si>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</si>
  <si>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</si>
  <si>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</si>
  <si>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</si>
  <si>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</si>
  <si>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</si>
  <si>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</si>
  <si>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</si>
  <si>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</si>
  <si>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</si>
  <si>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</si>
  <si>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</si>
  <si>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</si>
  <si>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</si>
  <si>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</si>
  <si>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</si>
  <si>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</si>
  <si>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</si>
  <si>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</si>
  <si>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</si>
  <si>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</si>
  <si>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</si>
  <si>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</si>
  <si>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</si>
  <si>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</si>
  <si>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</si>
  <si>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</si>
  <si>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</si>
  <si>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</si>
  <si>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</si>
  <si>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</si>
  <si>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</si>
  <si>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</si>
  <si>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</si>
  <si>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</si>
  <si>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</si>
  <si>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</si>
  <si>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</si>
  <si>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</si>
  <si>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</si>
  <si>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</si>
  <si>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</si>
  <si>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</si>
  <si>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</si>
  <si>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</si>
  <si>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</si>
  <si>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</si>
  <si>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</si>
  <si>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</si>
  <si>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</si>
  <si>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</si>
  <si>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</si>
  <si>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</si>
  <si>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</si>
  <si>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</si>
  <si>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</si>
  <si>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</si>
  <si>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</si>
  <si>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</si>
  <si>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</si>
  <si>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</si>
  <si>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</si>
  <si>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</si>
  <si>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</si>
  <si>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</si>
  <si>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</si>
  <si>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</si>
  <si>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</si>
  <si>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</si>
  <si>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</si>
  <si>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</si>
  <si>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</si>
  <si>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</si>
  <si>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</si>
  <si>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</si>
  <si>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</si>
  <si>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</si>
  <si>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</si>
  <si>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</si>
  <si>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</si>
  <si>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</si>
  <si>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</si>
  <si>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</si>
  <si>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</si>
  <si>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</si>
  <si>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</si>
  <si>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</si>
  <si>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</si>
  <si>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</si>
  <si>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</si>
  <si>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</si>
  <si>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</si>
  <si>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</si>
  <si>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</si>
  <si>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</si>
  <si>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</si>
  <si>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</si>
  <si>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</si>
  <si>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</si>
  <si>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</si>
  <si>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</si>
  <si>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</si>
  <si>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</si>
  <si>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</si>
  <si>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</si>
  <si>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</si>
  <si>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</si>
  <si>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</si>
  <si>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</si>
  <si>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</si>
  <si>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</si>
  <si>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</si>
  <si>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</si>
  <si>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</si>
  <si>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</si>
  <si>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</si>
  <si>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</si>
  <si>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</si>
  <si>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</si>
  <si>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</si>
  <si>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</si>
  <si>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</si>
  <si>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</si>
  <si>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</si>
  <si>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</si>
  <si>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</si>
  <si>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</si>
  <si>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</si>
  <si>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</si>
  <si>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</si>
  <si>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</si>
  <si>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</si>
  <si>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</si>
  <si>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</si>
  <si>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</si>
  <si>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</si>
  <si>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</si>
  <si>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</si>
  <si>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</si>
  <si>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</si>
  <si>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</si>
  <si>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</si>
  <si>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</si>
  <si>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</si>
  <si>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</si>
  <si>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</si>
  <si>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</si>
  <si>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</si>
  <si>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</si>
  <si>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</si>
  <si>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</si>
  <si>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</si>
  <si>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</si>
  <si>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</si>
  <si>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</si>
  <si>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</si>
  <si>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</si>
  <si>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</si>
  <si>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</si>
  <si>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</si>
  <si>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</si>
  <si>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</si>
  <si>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</si>
  <si>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</si>
  <si>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</si>
  <si>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</si>
  <si>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</si>
  <si>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</si>
  <si>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</si>
  <si>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</si>
  <si>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</si>
  <si>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</si>
  <si>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</si>
  <si>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</si>
  <si>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</si>
  <si>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</si>
  <si>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</si>
  <si>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</si>
  <si>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</si>
  <si>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</si>
  <si>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</si>
  <si>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</si>
  <si>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</si>
  <si>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</si>
  <si>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</si>
  <si>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</si>
  <si>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</si>
  <si>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</si>
  <si>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</si>
  <si>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</si>
  <si>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</si>
  <si>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</si>
  <si>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</si>
  <si>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</si>
  <si>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</si>
  <si>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</si>
  <si>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</si>
  <si>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</si>
  <si>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</si>
  <si>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</si>
  <si>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</si>
  <si>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</si>
  <si>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</si>
  <si>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</si>
  <si>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</si>
  <si>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</si>
  <si>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</si>
  <si>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</si>
  <si>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</si>
  <si>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</si>
  <si>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</si>
  <si>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</si>
  <si>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</si>
  <si>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</si>
  <si>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</si>
  <si>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</si>
  <si>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</si>
  <si>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</si>
  <si>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</si>
  <si>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</si>
  <si>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</si>
  <si>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</si>
  <si>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</si>
  <si>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</si>
  <si>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</si>
  <si>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</si>
  <si>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</si>
  <si>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</si>
  <si>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</si>
  <si>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</si>
  <si>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</si>
  <si>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</si>
  <si>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</si>
  <si>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</si>
  <si>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</si>
  <si>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</si>
  <si>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</si>
  <si>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</si>
  <si>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</si>
  <si>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</si>
  <si>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</si>
  <si>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</si>
  <si>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</si>
  <si>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</si>
  <si>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</si>
  <si>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</si>
  <si>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</si>
  <si>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</si>
  <si>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</si>
  <si>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</si>
  <si>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</si>
  <si>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</si>
  <si>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</si>
  <si>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</si>
  <si>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</si>
  <si>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</si>
  <si>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</si>
  <si>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</si>
  <si>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</si>
  <si>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</si>
  <si>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</si>
  <si>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</si>
  <si>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</si>
  <si>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</si>
  <si>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</si>
  <si>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</si>
  <si>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</si>
  <si>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</si>
  <si>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</si>
  <si>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</si>
  <si>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</si>
  <si>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</si>
  <si>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</si>
  <si>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</si>
  <si>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</si>
  <si>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</si>
  <si>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</si>
  <si>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</si>
  <si>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</si>
  <si>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</si>
  <si>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</si>
  <si>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</si>
  <si>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</si>
  <si>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</si>
  <si>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</si>
  <si>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</si>
  <si>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</si>
  <si>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</si>
  <si>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</si>
  <si>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</si>
  <si>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</si>
  <si>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</si>
  <si>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</si>
  <si>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</si>
  <si>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</si>
  <si>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</si>
  <si>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</si>
  <si>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</si>
  <si>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</si>
  <si>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</si>
  <si>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</si>
  <si>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</si>
  <si>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</si>
  <si>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</si>
  <si>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</si>
  <si>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</si>
  <si>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</si>
  <si>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</si>
  <si>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</si>
  <si>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</si>
  <si>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</si>
  <si>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</si>
  <si>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</si>
  <si>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</si>
  <si>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</si>
  <si>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</si>
  <si>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</si>
  <si>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</si>
  <si>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</si>
  <si>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</si>
  <si>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</si>
  <si>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</si>
  <si>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</si>
  <si>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</si>
  <si>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</si>
  <si>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</si>
  <si>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</si>
  <si>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</si>
  <si>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</si>
  <si>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</si>
  <si>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</si>
  <si>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</si>
  <si>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</si>
  <si>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</si>
  <si>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</si>
  <si>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</si>
  <si>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</si>
  <si>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</si>
  <si>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</si>
  <si>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</si>
  <si>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</si>
  <si>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</si>
  <si>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</si>
  <si>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</si>
  <si>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</si>
  <si>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</si>
  <si>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</si>
  <si>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</si>
  <si>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</si>
  <si>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</si>
  <si>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</si>
  <si>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</si>
  <si>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</si>
  <si>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</si>
  <si>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</si>
  <si>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</si>
  <si>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</si>
  <si>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</si>
  <si>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</si>
  <si>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</si>
  <si>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</si>
  <si>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</si>
  <si>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</si>
  <si>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</si>
  <si>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</si>
  <si>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</si>
  <si>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</si>
  <si>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</si>
  <si>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</si>
  <si>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</si>
  <si>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</si>
  <si>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</si>
  <si>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</si>
  <si>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</si>
  <si>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</si>
  <si>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</si>
  <si>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</si>
  <si>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</si>
  <si>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</si>
  <si>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</si>
  <si>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</si>
  <si>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</si>
  <si>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</si>
  <si>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</si>
  <si>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</si>
  <si>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</si>
  <si>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</si>
  <si>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</si>
  <si>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</si>
  <si>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</si>
  <si>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</si>
  <si>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</si>
  <si>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</si>
  <si>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</si>
  <si>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</si>
  <si>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</si>
  <si>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</si>
  <si>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</si>
  <si>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</si>
  <si>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</si>
  <si>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</si>
  <si>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</si>
  <si>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</si>
  <si>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</si>
  <si>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</si>
  <si>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</si>
  <si>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</si>
  <si>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</si>
  <si>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</si>
  <si>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</si>
  <si>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</si>
  <si>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</si>
  <si>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</si>
  <si>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</si>
  <si>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</si>
  <si>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</si>
  <si>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</si>
  <si>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</si>
  <si>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</si>
  <si>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</si>
  <si>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</si>
  <si>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</si>
  <si>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</si>
  <si>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</si>
  <si>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</si>
  <si>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</si>
  <si>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</si>
  <si>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</si>
  <si>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</si>
  <si>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</si>
  <si>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</si>
  <si>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</si>
  <si>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</si>
  <si>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</si>
  <si>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</si>
  <si>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</si>
  <si>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</si>
  <si>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</si>
  <si>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</si>
  <si>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</si>
  <si>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</si>
  <si>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</si>
  <si>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</si>
  <si>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</si>
  <si>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</si>
  <si>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</si>
  <si>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</si>
  <si>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</si>
  <si>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</si>
  <si>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</si>
  <si>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</si>
  <si>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</si>
  <si>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</si>
  <si>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</si>
  <si>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</si>
  <si>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</si>
  <si>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</si>
  <si>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</si>
  <si>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</si>
  <si>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</si>
  <si>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</si>
  <si>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</si>
  <si>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</si>
  <si>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</si>
  <si>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</si>
  <si>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</si>
  <si>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</si>
  <si>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</si>
  <si>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</si>
  <si>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</si>
  <si>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</si>
  <si>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</si>
  <si>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</si>
  <si>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</si>
  <si>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</si>
  <si>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</si>
  <si>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</si>
  <si>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</si>
  <si>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</si>
  <si>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</si>
  <si>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</si>
  <si>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</si>
  <si>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</si>
  <si>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</si>
  <si>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</si>
  <si>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</si>
  <si>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</si>
  <si>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</si>
  <si>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</si>
  <si>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</si>
  <si>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</si>
  <si>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</si>
  <si>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</si>
  <si>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</si>
  <si>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</si>
  <si>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</si>
  <si>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</si>
  <si>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</si>
  <si>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</si>
  <si>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</si>
  <si>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</si>
  <si>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</si>
  <si>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</si>
  <si>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</si>
  <si>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</si>
  <si>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</si>
  <si>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</si>
  <si>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</si>
  <si>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</si>
  <si>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</si>
  <si>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</si>
  <si>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</si>
  <si>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</si>
  <si>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</si>
  <si>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</si>
  <si>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</si>
  <si>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</si>
  <si>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</si>
  <si>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</si>
  <si>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</si>
  <si>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</si>
  <si>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</si>
  <si>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</si>
  <si>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</si>
  <si>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</si>
  <si>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</si>
  <si>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</si>
  <si>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</si>
  <si>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</si>
  <si>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</si>
  <si>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</si>
  <si>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</si>
  <si>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</si>
  <si>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</si>
  <si>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</si>
  <si>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</si>
  <si>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</si>
  <si>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</si>
  <si>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</si>
  <si>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</si>
  <si>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</si>
  <si>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</si>
  <si>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</si>
  <si>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</si>
  <si>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</si>
  <si>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</si>
  <si>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</si>
  <si>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</si>
  <si>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</si>
  <si>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</si>
  <si>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</si>
  <si>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</si>
  <si>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</si>
  <si>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</si>
  <si>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</si>
  <si>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</si>
  <si>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</si>
  <si>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</si>
  <si>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</si>
  <si>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</si>
  <si>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</si>
  <si>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</si>
  <si>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</si>
  <si>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</si>
  <si>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</si>
  <si>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</si>
  <si>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</si>
  <si>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</si>
  <si>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</si>
  <si>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</si>
  <si>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</si>
  <si>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</si>
  <si>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</si>
  <si>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</si>
  <si>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</si>
  <si>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</si>
  <si>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</si>
  <si>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</si>
  <si>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</si>
  <si>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</si>
  <si>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</si>
  <si>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</si>
  <si>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</si>
  <si>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</si>
  <si>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</si>
  <si>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</si>
  <si>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</si>
  <si>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</si>
  <si>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</si>
  <si>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</si>
  <si>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</si>
  <si>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</si>
  <si>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</si>
  <si>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</si>
  <si>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</si>
  <si>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</si>
  <si>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</si>
  <si>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</si>
  <si>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</si>
  <si>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</si>
  <si>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</si>
  <si>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</si>
  <si>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</si>
  <si>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</si>
  <si>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</si>
  <si>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</si>
  <si>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</si>
  <si>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</si>
  <si>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</si>
  <si>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</si>
  <si>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</si>
  <si>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</si>
  <si>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</si>
  <si>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</si>
  <si>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</si>
  <si>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</si>
  <si>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</si>
  <si>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</si>
  <si>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</si>
  <si>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</si>
  <si>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</si>
  <si>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</si>
  <si>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</si>
  <si>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</si>
  <si>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</si>
  <si>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</si>
  <si>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</si>
  <si>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</si>
  <si>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</si>
  <si>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</si>
  <si>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</si>
  <si>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</si>
  <si>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</si>
  <si>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</si>
  <si>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</si>
  <si>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</si>
  <si>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</si>
  <si>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</si>
  <si>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</si>
  <si>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</si>
  <si>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</si>
  <si>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</si>
  <si>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</si>
  <si>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</si>
  <si>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</si>
  <si>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</si>
  <si>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</si>
  <si>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</si>
  <si>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</si>
  <si>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</si>
  <si>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</si>
  <si>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</si>
  <si>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</si>
  <si>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</si>
  <si>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</si>
  <si>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</si>
  <si>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</si>
  <si>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</si>
  <si>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</si>
  <si>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</si>
  <si>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</si>
  <si>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</si>
  <si>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</si>
  <si>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</si>
  <si>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</si>
  <si>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</si>
  <si>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</si>
  <si>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</si>
  <si>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</si>
  <si>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</si>
  <si>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</si>
  <si>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</si>
  <si>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</si>
  <si>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</si>
  <si>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</si>
  <si>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</si>
  <si>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</si>
  <si>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</si>
  <si>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</si>
  <si>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</si>
  <si>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</si>
  <si>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</si>
  <si>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</si>
  <si>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</si>
  <si>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</si>
  <si>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</si>
  <si>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</si>
  <si>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</si>
  <si>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</si>
  <si>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</si>
  <si>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</si>
  <si>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</si>
  <si>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</si>
  <si>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</si>
  <si>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</si>
  <si>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</si>
  <si>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</si>
  <si>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</si>
  <si>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</si>
  <si>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</si>
  <si>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</si>
  <si>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</si>
  <si>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</si>
  <si>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</si>
  <si>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</si>
  <si>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</si>
  <si>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</si>
  <si>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</si>
  <si>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</si>
  <si>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</si>
  <si>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</si>
  <si>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</si>
  <si>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</si>
  <si>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</si>
  <si>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</si>
  <si>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</si>
  <si>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</si>
  <si>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</si>
  <si>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</si>
  <si>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</si>
  <si>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</si>
  <si>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</si>
  <si>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</si>
  <si>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</si>
  <si>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</si>
  <si>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</si>
  <si>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</si>
  <si>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</si>
  <si>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</si>
  <si>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</si>
  <si>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</si>
  <si>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</si>
  <si>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</si>
  <si>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</si>
  <si>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</si>
  <si>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</si>
  <si>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</si>
  <si>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</si>
  <si>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</si>
  <si>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</si>
  <si>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</si>
  <si>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</si>
  <si>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</si>
  <si>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</si>
  <si>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</si>
  <si>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</si>
  <si>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</si>
  <si>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</si>
  <si>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</si>
  <si>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</si>
  <si>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</si>
  <si>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</si>
  <si>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</si>
  <si>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</si>
  <si>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</si>
  <si>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</si>
  <si>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</si>
  <si>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</si>
  <si>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</si>
  <si>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</si>
  <si>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</si>
  <si>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</si>
  <si>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</si>
  <si>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</si>
  <si>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</si>
  <si>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</si>
  <si>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</si>
  <si>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</si>
  <si>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</si>
  <si>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</si>
  <si>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</si>
  <si>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</si>
  <si>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</si>
  <si>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</si>
  <si>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</si>
  <si>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</si>
  <si>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</si>
  <si>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</si>
  <si>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</si>
  <si>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</si>
  <si>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</si>
  <si>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</si>
  <si>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</si>
  <si>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</si>
  <si>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</si>
  <si>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</si>
  <si>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</si>
  <si>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</si>
  <si>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</si>
  <si>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</si>
  <si>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</si>
  <si>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</si>
  <si>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</si>
  <si>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</si>
  <si>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</si>
  <si>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</si>
  <si>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</si>
  <si>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</si>
  <si>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</si>
  <si>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</si>
  <si>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</si>
  <si>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</si>
  <si>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</si>
  <si>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</si>
  <si>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</si>
  <si>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</si>
  <si>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</si>
  <si>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</si>
  <si>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</si>
  <si>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</si>
  <si>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</si>
  <si>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</si>
  <si>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</si>
  <si>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</si>
  <si>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</si>
  <si>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</si>
  <si>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</si>
  <si>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</si>
  <si>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</si>
  <si>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</si>
  <si>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</si>
  <si>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</si>
  <si>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</si>
  <si>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</si>
  <si>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</si>
  <si>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</si>
  <si>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</si>
  <si>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</si>
  <si>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</si>
  <si>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</si>
  <si>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</si>
  <si>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</si>
  <si>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</si>
  <si>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</si>
  <si>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</si>
  <si>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</si>
  <si>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</si>
  <si>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</si>
  <si>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</si>
  <si>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</si>
  <si>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</si>
  <si>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</si>
  <si>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</si>
  <si>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</si>
  <si>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</si>
  <si>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</si>
  <si>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</si>
  <si>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</si>
  <si>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</si>
  <si>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</si>
  <si>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</si>
  <si>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</si>
  <si>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</si>
  <si>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</si>
  <si>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</si>
  <si>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</si>
  <si>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</si>
  <si>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</si>
  <si>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</si>
  <si>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</si>
  <si>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</si>
  <si>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</si>
  <si>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</si>
  <si>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</si>
  <si>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</si>
  <si>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</si>
  <si>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</si>
  <si>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</si>
  <si>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</si>
  <si>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</si>
  <si>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</si>
  <si>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</si>
  <si>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</si>
  <si>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</si>
  <si>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</si>
  <si>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</si>
  <si>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</si>
  <si>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</si>
  <si>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</si>
  <si>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</si>
  <si>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</si>
  <si>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</si>
  <si>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</si>
  <si>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</si>
  <si>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</si>
  <si>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</si>
  <si>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</si>
  <si>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</si>
  <si>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</si>
  <si>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</si>
  <si>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</si>
  <si>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</si>
  <si>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</si>
  <si>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</si>
  <si>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</si>
  <si>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</si>
  <si>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</si>
  <si>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</si>
  <si>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</si>
  <si>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</si>
  <si>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</si>
  <si>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</si>
  <si>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</si>
  <si>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</si>
  <si>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</si>
  <si>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</si>
  <si>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</si>
  <si>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</si>
  <si>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</si>
  <si>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</si>
  <si>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</si>
  <si>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</si>
  <si>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</si>
  <si>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</si>
  <si>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</si>
  <si>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</si>
  <si>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</si>
  <si>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</si>
  <si>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</si>
  <si>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</si>
  <si>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</si>
  <si>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</si>
  <si>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</si>
  <si>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</si>
  <si>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</si>
  <si>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</si>
  <si>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</si>
  <si>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</si>
  <si>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</si>
  <si>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</si>
  <si>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</si>
  <si>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</si>
  <si>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</si>
  <si>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</si>
  <si>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</si>
  <si>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</si>
  <si>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</si>
  <si>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</si>
  <si>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</si>
  <si>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</si>
  <si>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</si>
  <si>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</si>
  <si>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</si>
  <si>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</si>
  <si>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</si>
  <si>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</si>
  <si>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</si>
  <si>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</si>
  <si>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</si>
  <si>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</si>
  <si>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</si>
  <si>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</si>
  <si>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</si>
  <si>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</si>
  <si>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</si>
  <si>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</si>
  <si>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</si>
  <si>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</si>
  <si>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</si>
  <si>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</si>
  <si>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</si>
  <si>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</si>
  <si>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</si>
  <si>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</si>
  <si>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</si>
  <si>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</si>
  <si>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</si>
  <si>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</si>
  <si>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</si>
  <si>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</si>
  <si>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</si>
  <si>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</si>
  <si>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</si>
  <si>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</si>
  <si>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</si>
  <si>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</si>
  <si>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</si>
  <si>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</si>
  <si>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</si>
  <si>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</si>
  <si>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</si>
  <si>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</si>
  <si>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</si>
  <si>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</si>
  <si>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</si>
  <si>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</si>
  <si>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</si>
  <si>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</si>
  <si>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</si>
  <si>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</si>
  <si>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</si>
  <si>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</si>
  <si>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</si>
  <si>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</si>
  <si>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</si>
  <si>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</si>
  <si>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</si>
  <si>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</si>
  <si>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</si>
  <si>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</si>
  <si>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</si>
  <si>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</si>
  <si>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</si>
  <si>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</si>
  <si>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</si>
  <si>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</si>
  <si>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</si>
  <si>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</si>
  <si>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</si>
  <si>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</si>
  <si>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</si>
  <si>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</si>
  <si>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</si>
  <si>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</si>
  <si>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</si>
  <si>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</si>
  <si>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</si>
  <si>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</si>
  <si>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</si>
  <si>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</si>
  <si>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</si>
  <si>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</si>
  <si>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</si>
  <si>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</si>
  <si>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</si>
  <si>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</si>
  <si>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</si>
  <si>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</si>
  <si>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</si>
  <si>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</si>
  <si>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</si>
  <si>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</si>
  <si>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</si>
  <si>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</si>
  <si>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</si>
  <si>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</si>
  <si>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</si>
  <si>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</si>
  <si>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</si>
  <si>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</si>
  <si>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</si>
  <si>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</si>
  <si>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</si>
  <si>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</si>
  <si>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</si>
  <si>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</si>
  <si>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</si>
  <si>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</si>
  <si>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</si>
  <si>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</si>
  <si>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</si>
  <si>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</si>
  <si>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</si>
  <si>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</si>
  <si>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</si>
  <si>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</si>
  <si>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</si>
  <si>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</si>
  <si>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</si>
  <si>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</si>
  <si>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</si>
  <si>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</si>
  <si>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</si>
  <si>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</si>
  <si>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</si>
  <si>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</si>
  <si>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</si>
  <si>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</si>
  <si>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</si>
  <si>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</si>
  <si>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</si>
  <si>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</si>
  <si>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</si>
  <si>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</si>
  <si>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</si>
  <si>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</si>
  <si>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</si>
  <si>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</si>
  <si>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</si>
  <si>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</si>
  <si>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</si>
  <si>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</si>
  <si>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</si>
  <si>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</si>
  <si>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</si>
  <si>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</si>
  <si>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</si>
  <si>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</si>
  <si>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</si>
  <si>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</si>
  <si>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</si>
  <si>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</si>
  <si>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</si>
  <si>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</si>
  <si>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</si>
  <si>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</si>
  <si>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</si>
  <si>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</si>
  <si>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</si>
  <si>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</si>
  <si>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</si>
  <si>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</si>
  <si>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</si>
  <si>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</si>
  <si>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</si>
  <si>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</si>
  <si>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</si>
  <si>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</si>
  <si>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</si>
  <si>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</si>
  <si>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</si>
  <si>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</si>
  <si>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</si>
  <si>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</si>
  <si>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</si>
  <si>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</si>
  <si>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</si>
  <si>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</si>
  <si>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</si>
  <si>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</si>
  <si>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</si>
  <si>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</si>
  <si>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</si>
  <si>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</si>
  <si>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</si>
  <si>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</si>
  <si>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</si>
  <si>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</si>
  <si>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</si>
  <si>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</si>
  <si>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</si>
  <si>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</si>
  <si>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</si>
  <si>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</si>
  <si>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</si>
  <si>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</si>
  <si>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</si>
  <si>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</si>
  <si>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</si>
  <si>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</si>
  <si>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</si>
  <si>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</si>
  <si>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</si>
  <si>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</si>
  <si>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</si>
  <si>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</si>
  <si>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</si>
  <si>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</si>
  <si>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</si>
  <si>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</si>
  <si>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</si>
  <si>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</si>
  <si>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</si>
  <si>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</si>
  <si>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</si>
  <si>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</si>
  <si>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</si>
  <si>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</si>
  <si>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</si>
  <si>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</si>
  <si>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</si>
  <si>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</si>
  <si>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</si>
  <si>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</si>
  <si>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</si>
  <si>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</si>
  <si>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</si>
  <si>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</si>
  <si>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</si>
  <si>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</si>
  <si>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</si>
  <si>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</si>
  <si>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</si>
  <si>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</si>
  <si>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</si>
  <si>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</si>
  <si>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</si>
  <si>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</si>
  <si>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</si>
  <si>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</si>
  <si>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</si>
  <si>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</si>
  <si>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</si>
  <si>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</si>
  <si>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</si>
  <si>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</si>
  <si>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</si>
  <si>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</si>
  <si>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</si>
  <si>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</si>
  <si>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</si>
  <si>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</si>
  <si>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</si>
  <si>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</si>
  <si>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</si>
  <si>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</si>
  <si>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</si>
  <si>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</si>
  <si>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</si>
  <si>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</si>
  <si>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</si>
  <si>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</si>
  <si>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</si>
  <si>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</si>
  <si>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</si>
  <si>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</si>
  <si>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</si>
  <si>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</si>
  <si>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</si>
  <si>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</si>
  <si>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</si>
  <si>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</si>
  <si>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</si>
  <si>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</si>
  <si>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</si>
  <si>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</si>
  <si>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</si>
  <si>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</si>
  <si>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</si>
  <si>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</si>
  <si>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</si>
  <si>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</si>
  <si>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</si>
  <si>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</si>
  <si>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</si>
  <si>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</si>
  <si>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</si>
  <si>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</si>
  <si>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</si>
  <si>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</si>
  <si>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</si>
  <si>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</si>
  <si>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</si>
  <si>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</si>
  <si>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</si>
  <si>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</si>
  <si>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</si>
  <si>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</si>
  <si>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</si>
  <si>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</si>
  <si>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</si>
  <si>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</si>
  <si>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</si>
  <si>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</si>
  <si>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</si>
  <si>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</si>
  <si>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</si>
  <si>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</si>
  <si>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</si>
  <si>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</si>
  <si>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</si>
  <si>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</si>
  <si>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</si>
  <si>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</si>
  <si>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</si>
  <si>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</si>
  <si>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</si>
  <si>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</si>
  <si>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</si>
  <si>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</si>
  <si>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</si>
  <si>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</si>
  <si>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</si>
  <si>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</si>
  <si>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</si>
  <si>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</si>
  <si>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</si>
  <si>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</si>
  <si>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</si>
  <si>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</si>
  <si>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</si>
  <si>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</si>
  <si>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</si>
  <si>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</si>
  <si>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</si>
  <si>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</si>
  <si>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</si>
  <si>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</si>
  <si>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</si>
  <si>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</si>
  <si>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</si>
  <si>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</si>
  <si>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</si>
  <si>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</si>
  <si>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</si>
  <si>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</si>
  <si>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</si>
  <si>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</si>
  <si>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</si>
  <si>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</si>
  <si>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</si>
  <si>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</si>
  <si>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</si>
  <si>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</si>
  <si>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</si>
  <si>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</si>
  <si>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</si>
  <si>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</si>
  <si>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</si>
  <si>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</si>
  <si>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</si>
  <si>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</si>
  <si>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</si>
  <si>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</si>
  <si>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</si>
  <si>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</si>
  <si>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</si>
  <si>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</si>
  <si>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</si>
  <si>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</si>
  <si>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</si>
  <si>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</si>
  <si>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</si>
  <si>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</si>
  <si>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</si>
  <si>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</si>
  <si>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</si>
  <si>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</si>
  <si>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</si>
  <si>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</si>
  <si>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</si>
  <si>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</si>
  <si>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</si>
  <si>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</si>
  <si>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</si>
  <si>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</si>
  <si>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</si>
  <si>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</si>
  <si>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</si>
  <si>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</si>
  <si>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</si>
  <si>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</si>
  <si>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</si>
  <si>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</si>
  <si>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</si>
  <si>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</si>
  <si>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</si>
  <si>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</si>
  <si>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</si>
  <si>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</si>
  <si>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</si>
  <si>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</si>
  <si>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</si>
  <si>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</si>
  <si>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</si>
  <si>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</si>
  <si>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</si>
  <si>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</si>
  <si>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</si>
  <si>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</si>
  <si>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</si>
  <si>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</si>
  <si>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</si>
  <si>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</si>
  <si>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</si>
  <si>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</si>
  <si>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</si>
  <si>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</si>
  <si>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</si>
  <si>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</si>
  <si>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</si>
  <si>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</si>
  <si>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</si>
  <si>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</si>
  <si>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</si>
  <si>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</si>
  <si>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</si>
  <si>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</si>
  <si>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</si>
  <si>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</si>
  <si>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</si>
  <si>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</si>
  <si>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</si>
  <si>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</si>
  <si>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</si>
  <si>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</si>
  <si>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</si>
  <si>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</si>
  <si>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</si>
  <si>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</si>
  <si>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</si>
  <si>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</si>
  <si>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</si>
  <si>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</si>
  <si>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</si>
  <si>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</si>
  <si>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</si>
  <si>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</si>
  <si>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</si>
  <si>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</si>
  <si>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</si>
  <si>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</si>
  <si>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</si>
  <si>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</si>
  <si>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</si>
  <si>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</si>
  <si>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</si>
  <si>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</si>
  <si>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</si>
  <si>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</si>
  <si>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</si>
  <si>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</si>
  <si>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</si>
  <si>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</si>
  <si>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</si>
  <si>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</si>
  <si>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</si>
  <si>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</si>
  <si>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</si>
  <si>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</si>
  <si>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</si>
  <si>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</si>
  <si>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</si>
  <si>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</si>
  <si>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</si>
  <si>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</si>
  <si>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</si>
  <si>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</si>
  <si>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</si>
  <si>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</si>
  <si>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</si>
  <si>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</si>
  <si>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</si>
  <si>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</si>
  <si>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</si>
  <si>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</si>
  <si>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</si>
  <si>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</si>
  <si>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</si>
  <si>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</si>
  <si>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</si>
  <si>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</si>
  <si>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</si>
  <si>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</si>
  <si>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</si>
  <si>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</si>
  <si>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</si>
  <si>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</si>
  <si>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</si>
  <si>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</si>
  <si>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</si>
  <si>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</si>
  <si>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</si>
  <si>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</si>
  <si>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</si>
  <si>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</si>
  <si>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</si>
  <si>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</si>
  <si>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</si>
  <si>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</si>
  <si>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</si>
  <si>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</si>
  <si>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</si>
  <si>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</si>
  <si>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</si>
  <si>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</si>
  <si>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</si>
  <si>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</si>
  <si>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</si>
  <si>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</si>
  <si>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</si>
  <si>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</si>
  <si>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</si>
  <si>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</si>
  <si>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</si>
  <si>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</si>
  <si>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</si>
  <si>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</si>
  <si>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</si>
  <si>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</si>
  <si>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</si>
  <si>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</si>
  <si>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</si>
  <si>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</si>
  <si>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</si>
  <si>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</si>
  <si>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</si>
  <si>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</si>
  <si>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</si>
  <si>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</si>
  <si>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</si>
  <si>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</si>
  <si>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</si>
  <si>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</si>
  <si>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</si>
  <si>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</si>
  <si>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</si>
  <si>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</si>
  <si>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</si>
  <si>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</si>
  <si>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</si>
  <si>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</si>
  <si>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</si>
  <si>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</si>
  <si>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</si>
  <si>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</si>
  <si>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</si>
  <si>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</si>
  <si>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</si>
  <si>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</si>
  <si>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</si>
  <si>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</si>
  <si>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</si>
  <si>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</si>
  <si>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</si>
  <si>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</si>
  <si>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</si>
  <si>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</si>
  <si>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</si>
  <si>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</si>
  <si>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</si>
  <si>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</si>
  <si>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</si>
  <si>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</si>
  <si>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</si>
  <si>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</si>
  <si>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</si>
  <si>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</si>
  <si>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</si>
  <si>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</si>
  <si>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</si>
  <si>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</si>
  <si>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</si>
  <si>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</si>
  <si>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</si>
  <si>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</si>
  <si>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</si>
  <si>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</si>
  <si>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</si>
  <si>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</si>
  <si>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</si>
  <si>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</si>
  <si>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</si>
  <si>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</si>
  <si>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</si>
  <si>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</si>
  <si>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</si>
  <si>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</si>
  <si>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</si>
  <si>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</si>
  <si>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</si>
  <si>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</si>
  <si>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</si>
  <si>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</si>
  <si>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</si>
  <si>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</si>
  <si>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</si>
  <si>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</si>
  <si>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</si>
  <si>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</si>
  <si>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</si>
  <si>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</si>
  <si>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</si>
  <si>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</si>
  <si>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</si>
  <si>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</si>
  <si>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</si>
  <si>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</si>
  <si>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</si>
  <si>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</si>
  <si>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</si>
  <si>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</si>
  <si>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</si>
  <si>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</si>
  <si>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</si>
  <si>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</si>
  <si>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</si>
  <si>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</si>
  <si>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</si>
  <si>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</si>
  <si>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</si>
  <si>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</si>
  <si>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</si>
  <si>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</si>
  <si>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</si>
  <si>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</si>
  <si>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</si>
  <si>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</si>
  <si>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</si>
  <si>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</si>
  <si>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</si>
  <si>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</si>
  <si>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</si>
  <si>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</si>
  <si>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</si>
  <si>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</si>
  <si>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</si>
  <si>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</si>
  <si>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</si>
  <si>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</si>
  <si>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</si>
  <si>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</si>
  <si>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</si>
  <si>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</si>
  <si>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</si>
  <si>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</si>
  <si>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</si>
  <si>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</si>
  <si>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</si>
  <si>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</si>
  <si>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</si>
  <si>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</si>
  <si>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</si>
  <si>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</si>
  <si>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</si>
  <si>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</si>
  <si>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</si>
  <si>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</si>
  <si>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</si>
  <si>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</si>
  <si>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</si>
  <si>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</si>
  <si>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</si>
  <si>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</si>
  <si>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</si>
  <si>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</si>
  <si>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</si>
  <si>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</si>
  <si>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</si>
  <si>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</si>
  <si>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</si>
  <si>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</si>
  <si>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</si>
  <si>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</si>
  <si>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</si>
  <si>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</si>
  <si>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</si>
  <si>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</si>
  <si>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</si>
  <si>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</si>
  <si>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</si>
  <si>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</si>
  <si>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</si>
  <si>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</si>
  <si>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</si>
  <si>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</si>
  <si>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</si>
  <si>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</si>
  <si>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</si>
  <si>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</si>
  <si>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</si>
  <si>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</si>
  <si>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</si>
  <si>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</si>
  <si>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</si>
  <si>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</si>
  <si>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</si>
  <si>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</si>
  <si>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</si>
  <si>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</si>
  <si>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</si>
  <si>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</si>
  <si>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</si>
  <si>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</si>
  <si>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</si>
  <si>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</si>
  <si>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</si>
  <si>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</si>
  <si>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</si>
  <si>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</si>
  <si>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</si>
  <si>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</si>
  <si>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</si>
  <si>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</si>
  <si>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</si>
  <si>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</si>
  <si>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</si>
  <si>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</si>
  <si>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</si>
  <si>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</si>
  <si>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</si>
  <si>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</si>
  <si>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</si>
  <si>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</si>
  <si>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</si>
  <si>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</si>
  <si>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</si>
  <si>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</si>
  <si>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</si>
  <si>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</si>
  <si>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</si>
  <si>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</si>
  <si>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</si>
  <si>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</si>
  <si>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</si>
  <si>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</si>
  <si>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</si>
  <si>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</si>
  <si>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</si>
  <si>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</si>
  <si>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</si>
  <si>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</si>
  <si>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</si>
  <si>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</si>
  <si>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</si>
  <si>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</si>
  <si>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</si>
  <si>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</si>
  <si>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</si>
  <si>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</si>
  <si>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</si>
  <si>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</si>
  <si>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</si>
  <si>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</si>
  <si>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</si>
  <si>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</si>
  <si>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</si>
  <si>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</si>
  <si>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</si>
  <si>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</si>
  <si>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</si>
  <si>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</si>
  <si>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</si>
  <si>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</si>
  <si>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</si>
  <si>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</si>
  <si>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</si>
  <si>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</si>
  <si>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</si>
  <si>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</si>
  <si>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</si>
  <si>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</si>
  <si>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</si>
  <si>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</si>
  <si>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</si>
  <si>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</si>
  <si>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</si>
  <si>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</si>
  <si>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</si>
  <si>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</si>
  <si>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</si>
  <si>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</si>
  <si>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</si>
  <si>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</si>
  <si>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</si>
  <si>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</si>
  <si>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</si>
  <si>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</si>
  <si>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</si>
  <si>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</si>
  <si>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</si>
  <si>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</si>
  <si>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</si>
  <si>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</si>
  <si>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</si>
  <si>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</si>
  <si>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</si>
  <si>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</si>
  <si>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</si>
  <si>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</si>
  <si>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</si>
  <si>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</si>
  <si>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</si>
  <si>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</si>
  <si>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</si>
  <si>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</si>
  <si>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</si>
  <si>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</si>
  <si>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</si>
  <si>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</si>
  <si>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</si>
  <si>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</si>
  <si>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</si>
  <si>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</si>
  <si>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</si>
  <si>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</si>
  <si>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</si>
  <si>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</si>
  <si>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</si>
  <si>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</si>
  <si>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</si>
  <si>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</si>
  <si>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</si>
  <si>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</si>
  <si>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</si>
  <si>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</si>
  <si>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</si>
  <si>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</si>
  <si>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</si>
  <si>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</si>
  <si>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</si>
  <si>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</si>
  <si>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</si>
  <si>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</si>
  <si>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</si>
  <si>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</si>
  <si>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</si>
  <si>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</si>
  <si>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</si>
  <si>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</si>
  <si>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</si>
  <si>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</si>
  <si>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</si>
  <si>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</si>
  <si>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</si>
  <si>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</si>
  <si>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</si>
  <si>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</si>
  <si>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</si>
  <si>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</si>
  <si>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</si>
  <si>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</si>
  <si>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</si>
  <si>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</si>
  <si>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</si>
  <si>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</si>
  <si>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</si>
  <si>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</si>
  <si>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</si>
  <si>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</si>
  <si>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</si>
  <si>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</si>
  <si>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</si>
  <si>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</si>
  <si>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</si>
  <si>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</si>
  <si>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</si>
  <si>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</si>
  <si>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</si>
  <si>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</si>
  <si>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</si>
  <si>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</si>
  <si>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</si>
  <si>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</si>
  <si>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</si>
  <si>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</si>
  <si>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</si>
  <si>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</si>
  <si>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</si>
  <si>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</si>
  <si>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</si>
  <si>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</si>
  <si>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</si>
  <si>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</si>
  <si>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</si>
  <si>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</si>
  <si>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</si>
  <si>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</si>
  <si>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</si>
  <si>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</si>
  <si>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</si>
  <si>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</si>
  <si>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</si>
  <si>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</si>
  <si>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</si>
  <si>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</si>
  <si>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</si>
  <si>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</si>
  <si>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</si>
  <si>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</si>
  <si>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</si>
  <si>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</si>
  <si>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</si>
  <si>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</si>
  <si>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</si>
  <si>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</si>
  <si>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</si>
  <si>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</si>
  <si>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</si>
  <si>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</si>
  <si>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</si>
  <si>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</si>
  <si>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</si>
  <si>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</si>
  <si>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</si>
  <si>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</si>
  <si>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</si>
  <si>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</si>
  <si>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</si>
  <si>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</si>
  <si>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</si>
  <si>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</si>
  <si>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</si>
  <si>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</si>
  <si>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</si>
  <si>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</si>
  <si>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</si>
  <si>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</si>
  <si>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</si>
  <si>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</si>
  <si>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</si>
  <si>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</si>
  <si>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</si>
  <si>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</si>
  <si>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</si>
  <si>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</si>
  <si>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</si>
  <si>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</si>
  <si>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</si>
  <si>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</si>
  <si>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</si>
  <si>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</si>
  <si>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</si>
  <si>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</si>
  <si>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</si>
  <si>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</si>
  <si>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</si>
  <si>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</si>
  <si>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</si>
  <si>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</si>
  <si>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</si>
  <si>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</si>
  <si>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</si>
  <si>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</si>
  <si>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</si>
  <si>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</si>
  <si>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</si>
  <si>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</si>
  <si>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</si>
  <si>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</si>
  <si>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</si>
  <si>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</si>
  <si>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</si>
  <si>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</si>
  <si>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</si>
  <si>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</si>
  <si>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</si>
  <si>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</si>
  <si>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</si>
  <si>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</si>
  <si>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</si>
  <si>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</si>
  <si>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</si>
  <si>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</si>
  <si>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</si>
  <si>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</si>
  <si>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</si>
  <si>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</si>
  <si>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</si>
  <si>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</si>
  <si>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</si>
  <si>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</si>
  <si>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</si>
  <si>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</si>
  <si>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</si>
  <si>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</si>
  <si>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</si>
  <si>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</si>
  <si>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</si>
  <si>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</si>
  <si>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</si>
  <si>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</si>
  <si>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</si>
  <si>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</si>
  <si>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</si>
  <si>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</si>
  <si>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</si>
  <si>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</si>
  <si>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</si>
  <si>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</si>
  <si>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</si>
  <si>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</si>
  <si>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</si>
  <si>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</si>
  <si>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</si>
  <si>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</si>
  <si>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</si>
  <si>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</si>
  <si>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</si>
  <si>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</si>
  <si>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</si>
  <si>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</si>
  <si>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</si>
  <si>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</si>
  <si>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</si>
  <si>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</si>
  <si>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</si>
  <si>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</si>
  <si>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</si>
  <si>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</si>
  <si>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</si>
  <si>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</si>
  <si>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</si>
  <si>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</si>
  <si>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</si>
  <si>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</si>
  <si>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</si>
  <si>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</si>
  <si>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</si>
  <si>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</si>
  <si>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</si>
  <si>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</si>
  <si>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</si>
  <si>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</si>
  <si>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</si>
  <si>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</si>
  <si>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</si>
  <si>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</si>
  <si>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</si>
  <si>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</si>
  <si>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</si>
  <si>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</si>
  <si>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</si>
  <si>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</si>
  <si>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</si>
  <si>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</si>
  <si>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</si>
  <si>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</si>
  <si>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</si>
  <si>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</si>
  <si>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</si>
  <si>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</si>
  <si>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</si>
  <si>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</si>
  <si>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</si>
  <si>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</si>
  <si>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</si>
  <si>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</si>
  <si>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</si>
  <si>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</si>
  <si>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</si>
  <si>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</si>
  <si>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</si>
  <si>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</si>
  <si>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</si>
  <si>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</si>
  <si>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</si>
  <si>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</si>
  <si>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</si>
  <si>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</si>
  <si>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</si>
  <si>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</si>
  <si>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</si>
  <si>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</si>
  <si>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</si>
  <si>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</si>
  <si>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</si>
  <si>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</si>
  <si>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</si>
  <si>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</si>
  <si>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</si>
  <si>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</si>
  <si>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</si>
  <si>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</si>
  <si>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</si>
  <si>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</si>
  <si>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</si>
  <si>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</si>
  <si>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</si>
  <si>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</si>
  <si>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</si>
  <si>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</si>
  <si>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</si>
  <si>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</si>
  <si>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</si>
  <si>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</si>
  <si>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</si>
  <si>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</si>
  <si>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</si>
  <si>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</si>
  <si>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</si>
  <si>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</si>
  <si>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</si>
  <si>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</si>
  <si>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</si>
  <si>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</si>
  <si>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</si>
  <si>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</si>
  <si>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</si>
  <si>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</si>
  <si>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</si>
  <si>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</si>
  <si>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</si>
  <si>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</si>
  <si>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</si>
  <si>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</si>
  <si>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</si>
  <si>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</si>
  <si>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</si>
  <si>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</si>
  <si>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</si>
  <si>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</si>
  <si>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</si>
  <si>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</si>
  <si>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</si>
  <si>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</si>
  <si>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</si>
  <si>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</si>
  <si>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</si>
  <si>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</si>
  <si>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</si>
  <si>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</si>
  <si>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</si>
  <si>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</si>
  <si>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</si>
  <si>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</si>
  <si>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</si>
  <si>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</si>
  <si>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</si>
  <si>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</si>
  <si>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</si>
  <si>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</si>
  <si>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</si>
  <si>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</si>
  <si>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</si>
  <si>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</si>
  <si>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</si>
  <si>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</si>
  <si>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</si>
  <si>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</si>
  <si>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</si>
  <si>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</si>
  <si>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</si>
  <si>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</si>
  <si>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</si>
  <si>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</si>
  <si>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</si>
  <si>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</si>
  <si>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</si>
  <si>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</si>
  <si>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</si>
  <si>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</si>
  <si>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</si>
  <si>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</si>
  <si>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</si>
  <si>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</si>
  <si>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</si>
  <si>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</si>
  <si>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</si>
  <si>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</si>
  <si>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</si>
  <si>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</si>
  <si>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</si>
  <si>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</si>
  <si>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</si>
  <si>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</si>
  <si>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</si>
  <si>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</si>
  <si>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</si>
  <si>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</si>
  <si>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</si>
  <si>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</si>
  <si>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</si>
  <si>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</si>
  <si>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</si>
  <si>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</si>
  <si>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</si>
  <si>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</si>
  <si>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</si>
  <si>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</si>
  <si>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</si>
  <si>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</si>
  <si>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</si>
  <si>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</si>
  <si>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</si>
  <si>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</si>
  <si>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</si>
  <si>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</si>
  <si>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</si>
  <si>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</si>
  <si>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</si>
  <si>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</si>
  <si>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</si>
  <si>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</si>
  <si>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</si>
  <si>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</si>
  <si>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</si>
  <si>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</si>
  <si>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</si>
  <si>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</si>
  <si>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</si>
  <si>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</si>
  <si>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</si>
  <si>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</si>
  <si>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</si>
  <si>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</si>
  <si>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</si>
  <si>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</si>
  <si>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</si>
  <si>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</si>
  <si>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</si>
  <si>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</si>
  <si>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</si>
  <si>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</si>
  <si>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</si>
  <si>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</si>
  <si>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</si>
  <si>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</si>
  <si>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</si>
  <si>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</si>
  <si>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</si>
  <si>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</si>
  <si>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</si>
  <si>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</si>
  <si>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</si>
  <si>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</si>
  <si>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</si>
  <si>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</si>
  <si>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</si>
  <si>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</si>
  <si>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</si>
  <si>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</si>
  <si>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</si>
  <si>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</si>
  <si>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</si>
  <si>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</si>
  <si>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</si>
  <si>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</si>
  <si>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</si>
  <si>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</si>
  <si>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</si>
  <si>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</si>
  <si>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</si>
  <si>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</si>
  <si>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</si>
  <si>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</si>
  <si>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</si>
  <si>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</si>
  <si>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</si>
  <si>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</si>
  <si>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</si>
  <si>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</si>
  <si>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</si>
  <si>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</si>
  <si>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</si>
  <si>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</si>
  <si>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</si>
  <si>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</si>
  <si>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</si>
  <si>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</si>
  <si>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</si>
  <si>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</si>
  <si>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</si>
  <si>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</si>
  <si>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</si>
  <si>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</si>
  <si>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</si>
  <si>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</si>
  <si>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</si>
  <si>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</si>
  <si>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</si>
  <si>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</si>
  <si>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</si>
  <si>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</si>
  <si>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</si>
  <si>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</si>
  <si>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</si>
  <si>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</si>
  <si>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</si>
  <si>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</si>
  <si>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</si>
  <si>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</si>
  <si>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</si>
  <si>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</si>
  <si>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</si>
  <si>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</si>
  <si>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</si>
  <si>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</si>
  <si>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</si>
  <si>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</si>
  <si>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</si>
  <si>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</si>
  <si>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</si>
  <si>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</si>
  <si>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</si>
  <si>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</si>
  <si>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</si>
  <si>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</si>
  <si>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</si>
  <si>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</si>
  <si>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</si>
  <si>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</si>
  <si>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</si>
  <si>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</si>
  <si>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</si>
  <si>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</si>
  <si>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</si>
  <si>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</si>
  <si>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</si>
  <si>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</si>
  <si>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</si>
  <si>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</si>
  <si>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</si>
  <si>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</si>
  <si>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</si>
  <si>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</si>
  <si>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</si>
  <si>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</si>
  <si>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</si>
  <si>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</si>
  <si>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</si>
  <si>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</si>
  <si>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</si>
  <si>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</si>
  <si>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</si>
  <si>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</si>
  <si>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</si>
  <si>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</si>
  <si>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</si>
  <si>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</si>
  <si>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</si>
  <si>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</si>
  <si>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</si>
  <si>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</si>
  <si>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</si>
  <si>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</si>
  <si>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</si>
  <si>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</si>
  <si>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</si>
  <si>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</si>
  <si>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</si>
  <si>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</si>
  <si>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</si>
  <si>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</si>
  <si>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</si>
  <si>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</si>
  <si>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</si>
  <si>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</si>
  <si>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</si>
  <si>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</si>
  <si>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</si>
  <si>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</si>
  <si>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</si>
  <si>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</si>
  <si>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</si>
  <si>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</si>
  <si>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</si>
  <si>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</si>
  <si>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</si>
  <si>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</si>
  <si>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</si>
  <si>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</si>
  <si>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</si>
  <si>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</si>
  <si>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</si>
  <si>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</si>
  <si>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</si>
  <si>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</si>
  <si>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</si>
  <si>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</si>
  <si>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</si>
  <si>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</si>
  <si>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</si>
  <si>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</si>
  <si>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</si>
  <si>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</si>
  <si>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</si>
  <si>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</si>
  <si>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</si>
  <si>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</si>
  <si>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</si>
  <si>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</si>
  <si>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</si>
  <si>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</si>
  <si>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</si>
  <si>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</si>
  <si>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</si>
  <si>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</si>
  <si>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</si>
  <si>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</si>
  <si>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</si>
  <si>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</si>
  <si>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</si>
  <si>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</si>
  <si>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</si>
  <si>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</si>
  <si>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</si>
  <si>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</si>
  <si>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</si>
  <si>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</si>
  <si>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</si>
  <si>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</si>
  <si>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</si>
  <si>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</si>
  <si>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</si>
  <si>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</si>
  <si>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</si>
  <si>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</si>
  <si>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</si>
  <si>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</si>
  <si>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</si>
  <si>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</si>
  <si>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</si>
  <si>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</si>
  <si>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</si>
  <si>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</si>
  <si>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</si>
  <si>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</si>
  <si>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</si>
  <si>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</si>
  <si>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</si>
  <si>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</si>
  <si>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</si>
  <si>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</si>
  <si>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</si>
  <si>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</si>
  <si>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</si>
  <si>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</si>
  <si>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</si>
  <si>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</si>
  <si>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</si>
  <si>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</si>
  <si>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</si>
  <si>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</si>
  <si>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</si>
  <si>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</si>
  <si>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</si>
  <si>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</si>
  <si>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</si>
  <si>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</si>
  <si>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</si>
  <si>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</si>
  <si>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</si>
  <si>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</si>
  <si>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</si>
  <si>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</si>
  <si>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</si>
  <si>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</si>
  <si>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</si>
  <si>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</si>
  <si>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</si>
  <si>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</si>
  <si>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</si>
  <si>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</si>
  <si>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</si>
  <si>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</si>
  <si>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</si>
  <si>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</si>
  <si>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</si>
  <si>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</si>
  <si>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</si>
  <si>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</si>
  <si>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</si>
  <si>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</si>
  <si>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</si>
  <si>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</si>
  <si>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</si>
  <si>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</si>
  <si>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</si>
  <si>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</si>
  <si>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</si>
  <si>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</si>
  <si>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</si>
  <si>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</si>
  <si>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</si>
  <si>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</si>
  <si>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</si>
  <si>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</si>
  <si>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</si>
  <si>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</si>
  <si>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</si>
  <si>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</si>
  <si>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</si>
  <si>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</si>
  <si>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</si>
  <si>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</si>
  <si>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</si>
  <si>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</si>
  <si>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</si>
  <si>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</si>
  <si>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</si>
  <si>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</si>
  <si>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</si>
  <si>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</si>
  <si>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</si>
  <si>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</si>
  <si>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</si>
  <si>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</si>
  <si>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</si>
  <si>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</si>
  <si>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</si>
  <si>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</si>
  <si>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</si>
  <si>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</si>
  <si>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</si>
  <si>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</si>
  <si>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</si>
  <si>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</si>
  <si>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</si>
  <si>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</si>
  <si>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</si>
  <si>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</si>
  <si>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</si>
  <si>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</si>
  <si>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</si>
  <si>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</si>
  <si>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</si>
  <si>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</si>
  <si>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</si>
  <si>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</si>
  <si>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</si>
  <si>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</si>
  <si>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</si>
  <si>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</si>
  <si>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</si>
  <si>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</si>
  <si>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</si>
  <si>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</si>
  <si>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</si>
  <si>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</si>
  <si>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</si>
  <si>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</si>
  <si>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</si>
  <si>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</si>
  <si>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</si>
  <si>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</si>
  <si>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</si>
  <si>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</si>
  <si>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</si>
  <si>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</si>
  <si>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</si>
  <si>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</si>
  <si>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</si>
  <si>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</si>
  <si>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</si>
  <si>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</si>
  <si>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</si>
  <si>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</si>
  <si>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</si>
  <si>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</si>
  <si>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</si>
  <si>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</si>
  <si>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</si>
  <si>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</si>
  <si>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</si>
  <si>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</si>
  <si>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</si>
  <si>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</si>
  <si>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</si>
  <si>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</si>
  <si>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</si>
  <si>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</si>
  <si>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</si>
  <si>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</si>
  <si>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</si>
  <si>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</si>
  <si>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</si>
  <si>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</si>
  <si>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</si>
  <si>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</si>
  <si>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</si>
  <si>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</si>
  <si>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</si>
  <si>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</si>
  <si>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</si>
  <si>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</si>
  <si>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</si>
  <si>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</si>
  <si>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</si>
  <si>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</si>
  <si>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</si>
  <si>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</si>
  <si>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</si>
  <si>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</si>
  <si>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</si>
  <si>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</si>
  <si>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</si>
  <si>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</si>
  <si>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</si>
  <si>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</si>
  <si>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</si>
  <si>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</si>
  <si>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</si>
  <si>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</si>
  <si>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</si>
  <si>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</si>
  <si>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</si>
  <si>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</si>
  <si>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</si>
  <si>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</si>
  <si>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</si>
  <si>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</si>
  <si>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</si>
  <si>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</si>
  <si>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</si>
  <si>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</si>
  <si>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</si>
  <si>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</si>
  <si>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</si>
  <si>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</si>
  <si>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</si>
  <si>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</si>
  <si>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</si>
  <si>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</si>
  <si>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</si>
  <si>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</si>
  <si>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</si>
  <si>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</si>
  <si>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</si>
  <si>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</si>
  <si>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</si>
  <si>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</si>
  <si>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</si>
  <si>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</si>
  <si>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</si>
  <si>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</si>
  <si>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</si>
  <si>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</si>
  <si>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</si>
  <si>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</si>
  <si>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</si>
  <si>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</si>
  <si>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</si>
  <si>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</si>
  <si>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</si>
  <si>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</si>
  <si>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</si>
  <si>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</si>
  <si>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</si>
  <si>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</si>
  <si>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</si>
  <si>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</si>
  <si>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</si>
  <si>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</si>
  <si>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</si>
  <si>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</si>
  <si>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</si>
  <si>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</si>
  <si>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</si>
  <si>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</si>
  <si>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</si>
  <si>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</si>
  <si>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</si>
  <si>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</si>
  <si>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</si>
  <si>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</si>
  <si>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</si>
  <si>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</si>
  <si>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</si>
  <si>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</si>
  <si>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</si>
  <si>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</si>
  <si>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</si>
  <si>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</si>
  <si>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</si>
  <si>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</si>
  <si>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</si>
  <si>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</si>
  <si>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</si>
  <si>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</si>
  <si>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</si>
  <si>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</si>
  <si>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</si>
  <si>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</si>
  <si>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</si>
  <si>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</si>
  <si>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</si>
  <si>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</si>
  <si>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</si>
  <si>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</si>
  <si>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</si>
  <si>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</si>
  <si>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</si>
  <si>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</si>
  <si>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</si>
  <si>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</si>
  <si>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</si>
  <si>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</si>
  <si>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</si>
  <si>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</si>
  <si>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</si>
  <si>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</si>
  <si>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</si>
  <si>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</si>
  <si>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</si>
  <si>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</si>
  <si>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</si>
  <si>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</si>
  <si>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</si>
  <si>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</si>
  <si>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</si>
  <si>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</si>
  <si>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</si>
  <si>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</si>
  <si>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</si>
  <si>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</si>
  <si>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</si>
  <si>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</si>
  <si>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</si>
  <si>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</si>
  <si>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</si>
  <si>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</si>
  <si>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</si>
  <si>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</si>
  <si>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</si>
  <si>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</si>
  <si>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</si>
  <si>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</si>
  <si>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</si>
  <si>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</si>
  <si>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</si>
  <si>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</si>
  <si>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</si>
  <si>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</si>
  <si>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</si>
  <si>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</si>
  <si>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</si>
  <si>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</si>
  <si>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</si>
  <si>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</si>
  <si>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</si>
  <si>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</si>
  <si>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</si>
  <si>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</si>
  <si>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</si>
  <si>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</si>
  <si>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</si>
  <si>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</si>
  <si>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</si>
  <si>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</si>
  <si>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</si>
  <si>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</si>
  <si>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</si>
  <si>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</si>
  <si>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</si>
  <si>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</si>
  <si>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</si>
  <si>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</si>
  <si>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</si>
  <si>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</si>
  <si>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</si>
  <si>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</si>
  <si>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</si>
  <si>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</si>
  <si>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</si>
  <si>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</si>
  <si>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</si>
  <si>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</si>
  <si>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</si>
  <si>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</si>
  <si>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</si>
  <si>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</si>
  <si>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</si>
  <si>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</si>
  <si>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</si>
  <si>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</si>
  <si>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</si>
  <si>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</si>
  <si>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</si>
  <si>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</si>
  <si>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</si>
  <si>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</si>
  <si>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</si>
  <si>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</si>
  <si>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</si>
  <si>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</si>
  <si>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</si>
  <si>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</si>
  <si>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</si>
  <si>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</si>
  <si>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</si>
  <si>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</si>
  <si>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</si>
  <si>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</si>
  <si>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</si>
  <si>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</si>
  <si>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</si>
  <si>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</si>
  <si>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</si>
  <si>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</si>
  <si>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</si>
  <si>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</si>
  <si>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</si>
  <si>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</si>
  <si>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</si>
  <si>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</si>
  <si>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</si>
  <si>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</si>
  <si>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</si>
  <si>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</si>
  <si>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</si>
  <si>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</si>
  <si>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</si>
  <si>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</si>
  <si>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</si>
  <si>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</si>
  <si>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</si>
  <si>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</si>
  <si>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</si>
  <si>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</si>
  <si>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</si>
  <si>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</si>
  <si>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</si>
  <si>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</si>
  <si>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</si>
  <si>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</si>
  <si>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</si>
  <si>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</si>
  <si>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</si>
  <si>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</si>
  <si>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</si>
  <si>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</si>
  <si>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</si>
  <si>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</si>
  <si>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</si>
  <si>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</si>
  <si>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</si>
  <si>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</si>
  <si>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</si>
  <si>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</si>
  <si>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</si>
  <si>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</si>
  <si>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</si>
  <si>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</si>
  <si>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</si>
  <si>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</si>
  <si>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</si>
  <si>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</si>
  <si>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</si>
  <si>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</si>
  <si>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</si>
  <si>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</si>
  <si>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</si>
  <si>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</si>
  <si>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</si>
  <si>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</si>
  <si>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</si>
  <si>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</si>
  <si>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</si>
  <si>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</si>
  <si>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</si>
  <si>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</si>
  <si>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</si>
  <si>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</si>
  <si>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</si>
  <si>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</si>
  <si>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</si>
  <si>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</si>
  <si>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</si>
  <si>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</si>
  <si>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</si>
  <si>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</si>
  <si>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</si>
  <si>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</si>
  <si>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</si>
  <si>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</si>
  <si>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</si>
  <si>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</si>
  <si>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</si>
  <si>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</si>
  <si>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</si>
  <si>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</si>
  <si>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</si>
  <si>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</si>
  <si>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</si>
  <si>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</si>
  <si>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</si>
  <si>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</si>
  <si>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</si>
  <si>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</si>
  <si>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</si>
  <si>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</si>
  <si>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</si>
  <si>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</si>
  <si>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</si>
  <si>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</si>
  <si>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</si>
  <si>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</si>
  <si>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</si>
  <si>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</si>
  <si>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</si>
  <si>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</si>
  <si>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</si>
  <si>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</si>
  <si>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</si>
  <si>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</si>
  <si>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</si>
  <si>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</si>
  <si>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</si>
  <si>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</si>
  <si>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</si>
  <si>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</si>
  <si>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</si>
  <si>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</si>
  <si>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</si>
  <si>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</si>
  <si>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</si>
  <si>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</si>
  <si>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</si>
  <si>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</si>
  <si>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</si>
  <si>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</si>
  <si>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</si>
  <si>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</si>
  <si>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</si>
  <si>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</si>
  <si>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</si>
  <si>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</si>
  <si>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</si>
  <si>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</si>
  <si>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</si>
  <si>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</si>
  <si>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</si>
  <si>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</si>
  <si>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</si>
  <si>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</si>
  <si>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</si>
  <si>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</si>
  <si>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</si>
  <si>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</si>
  <si>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</si>
  <si>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</si>
  <si>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</si>
  <si>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</si>
  <si>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</si>
  <si>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</si>
  <si>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</si>
  <si>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</si>
  <si>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</si>
  <si>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</si>
  <si>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</si>
  <si>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</si>
  <si>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</si>
  <si>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</si>
  <si>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</si>
  <si>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</si>
  <si>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</si>
  <si>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</si>
  <si>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</si>
  <si>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</si>
  <si>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</si>
  <si>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</si>
  <si>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</si>
  <si>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</si>
  <si>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</si>
  <si>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</si>
  <si>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</si>
  <si>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</si>
  <si>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</si>
  <si>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</si>
  <si>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</si>
  <si>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</si>
  <si>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</si>
  <si>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</si>
  <si>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</si>
  <si>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</si>
  <si>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</si>
  <si>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</si>
  <si>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</si>
  <si>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</si>
  <si>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</si>
  <si>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</si>
  <si>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</si>
  <si>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</si>
  <si>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</si>
  <si>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</si>
  <si>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</si>
  <si>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</si>
  <si>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</si>
  <si>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</si>
  <si>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</si>
  <si>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</si>
  <si>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</si>
  <si>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</si>
  <si>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</si>
  <si>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</si>
  <si>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</si>
  <si>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</si>
  <si>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</si>
  <si>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</si>
  <si>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</si>
  <si>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</si>
  <si>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</si>
  <si>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</si>
  <si>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</si>
  <si>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</si>
  <si>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</si>
  <si>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</si>
  <si>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</si>
  <si>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</si>
  <si>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</si>
  <si>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</si>
  <si>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</si>
  <si>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</si>
  <si>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</si>
  <si>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</si>
  <si>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</si>
  <si>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</si>
  <si>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</si>
  <si>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</si>
  <si>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</si>
  <si>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</si>
  <si>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</si>
  <si>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</si>
  <si>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</si>
  <si>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</si>
  <si>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</si>
  <si>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</si>
  <si>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</si>
  <si>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</si>
  <si>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</si>
  <si>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</si>
  <si>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</si>
  <si>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</si>
  <si>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</si>
  <si>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</si>
  <si>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</si>
  <si>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</si>
  <si>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</si>
  <si>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</si>
  <si>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</si>
  <si>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</si>
  <si>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</si>
  <si>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</si>
  <si>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</si>
  <si>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</si>
  <si>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</si>
  <si>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</si>
  <si>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</si>
  <si>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</si>
  <si>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</si>
  <si>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</si>
  <si>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</si>
  <si>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</si>
  <si>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</si>
  <si>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</si>
  <si>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</si>
  <si>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</si>
  <si>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</si>
  <si>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</si>
  <si>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</si>
  <si>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</si>
  <si>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</si>
  <si>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</si>
  <si>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</si>
  <si>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</si>
  <si>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</si>
  <si>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</si>
  <si>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</si>
  <si>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</si>
  <si>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</si>
  <si>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</si>
  <si>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</si>
  <si>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</si>
  <si>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</si>
  <si>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</si>
  <si>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</si>
  <si>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</si>
  <si>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</si>
  <si>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</si>
  <si>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</si>
  <si>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</si>
  <si>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</si>
  <si>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</si>
  <si>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</si>
  <si>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</si>
  <si>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</si>
  <si>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</si>
  <si>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</si>
  <si>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</si>
  <si>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</si>
  <si>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</si>
  <si>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</si>
  <si>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</si>
  <si>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</si>
  <si>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</si>
  <si>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</si>
  <si>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</si>
  <si>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</si>
  <si>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</si>
  <si>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</si>
  <si>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</si>
  <si>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</si>
  <si>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</si>
  <si>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</si>
  <si>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</si>
  <si>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</si>
  <si>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</si>
  <si>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</si>
  <si>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</si>
  <si>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</si>
  <si>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</si>
  <si>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</si>
  <si>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</si>
  <si>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</si>
  <si>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</si>
  <si>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</si>
  <si>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</si>
  <si>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</si>
  <si>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</si>
  <si>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</si>
  <si>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</si>
  <si>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</si>
  <si>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</si>
  <si>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</si>
  <si>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</si>
  <si>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</si>
  <si>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</si>
  <si>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</si>
  <si>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</si>
  <si>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</si>
  <si>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</si>
  <si>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</si>
  <si>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</si>
  <si>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</si>
  <si>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</si>
  <si>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</si>
  <si>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</si>
  <si>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</si>
  <si>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</si>
  <si>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</si>
  <si>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</si>
  <si>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</si>
  <si>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</si>
  <si>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</si>
  <si>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</si>
  <si>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</si>
  <si>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</si>
  <si>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</si>
  <si>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</si>
  <si>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</si>
  <si>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</si>
  <si>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</si>
  <si>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</si>
  <si>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</si>
  <si>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</si>
  <si>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</si>
  <si>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</si>
  <si>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</si>
  <si>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</si>
  <si>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</si>
  <si>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</si>
  <si>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</si>
  <si>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</si>
  <si>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</si>
  <si>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</si>
  <si>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</si>
  <si>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</si>
  <si>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</si>
  <si>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</si>
  <si>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</si>
  <si>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</si>
  <si>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</si>
  <si>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</si>
  <si>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</si>
  <si>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</si>
  <si>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</si>
  <si>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</si>
  <si>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</si>
  <si>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</si>
  <si>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</si>
  <si>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</si>
  <si>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</si>
  <si>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</si>
  <si>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</si>
  <si>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</si>
  <si>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</si>
  <si>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</si>
  <si>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</si>
  <si>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</si>
  <si>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</si>
  <si>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</si>
  <si>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</si>
  <si>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</si>
  <si>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</si>
  <si>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</si>
  <si>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</si>
  <si>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</si>
  <si>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</si>
  <si>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</si>
  <si>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</si>
  <si>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</si>
  <si>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</si>
  <si>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</si>
  <si>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</si>
  <si>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</si>
  <si>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</si>
  <si>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</si>
  <si>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</si>
  <si>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</si>
  <si>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</si>
  <si>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</si>
  <si>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</si>
  <si>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</si>
  <si>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</si>
  <si>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</si>
  <si>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</si>
  <si>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</si>
  <si>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</si>
  <si>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</si>
  <si>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</si>
  <si>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</si>
  <si>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</si>
  <si>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</si>
  <si>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</si>
  <si>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</si>
  <si>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</si>
  <si>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</si>
  <si>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</si>
  <si>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</si>
  <si>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</si>
  <si>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</si>
  <si>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</si>
  <si>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</si>
  <si>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</si>
  <si>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</si>
  <si>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</si>
  <si>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</si>
  <si>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</si>
  <si>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</si>
  <si>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</si>
  <si>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</si>
  <si>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</si>
  <si>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</si>
  <si>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</si>
  <si>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</si>
  <si>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</si>
  <si>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</si>
  <si>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</si>
  <si>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</si>
  <si>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</si>
  <si>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</si>
  <si>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</si>
  <si>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</si>
  <si>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</si>
  <si>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</si>
  <si>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</si>
  <si>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</si>
  <si>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</si>
  <si>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</si>
  <si>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</si>
  <si>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</si>
  <si>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</si>
  <si>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</si>
  <si>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</si>
  <si>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</si>
  <si>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</si>
  <si>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</si>
  <si>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</si>
  <si>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</si>
  <si>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</si>
  <si>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</si>
  <si>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</si>
  <si>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</si>
  <si>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</si>
  <si>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</si>
  <si>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</si>
  <si>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</si>
  <si>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</si>
  <si>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</si>
  <si>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</si>
  <si>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</si>
  <si>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</si>
  <si>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</si>
  <si>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</si>
  <si>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</si>
  <si>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</si>
  <si>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</si>
  <si>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</si>
  <si>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</si>
  <si>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</si>
  <si>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</si>
  <si>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</si>
  <si>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</si>
  <si>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</si>
  <si>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</si>
  <si>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</si>
  <si>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</si>
  <si>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</si>
  <si>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</si>
  <si>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</si>
  <si>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</si>
  <si>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</si>
  <si>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</si>
  <si>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</si>
  <si>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</si>
  <si>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</si>
  <si>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</si>
  <si>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</si>
  <si>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</si>
  <si>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</si>
  <si>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</si>
  <si>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</si>
  <si>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</si>
  <si>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</si>
  <si>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</si>
  <si>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</si>
  <si>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</si>
  <si>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</si>
  <si>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</si>
  <si>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</si>
  <si>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</si>
  <si>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</si>
  <si>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</si>
  <si>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</si>
  <si>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</si>
  <si>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</si>
  <si>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</si>
  <si>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</si>
  <si>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</si>
  <si>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</si>
  <si>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</si>
  <si>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</si>
  <si>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</si>
  <si>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</si>
  <si>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</si>
  <si>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</si>
  <si>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</si>
  <si>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</si>
  <si>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</si>
  <si>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</si>
  <si>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</si>
  <si>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</si>
  <si>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</si>
  <si>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</si>
  <si>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</si>
  <si>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</si>
  <si>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</si>
  <si>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</si>
  <si>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</si>
  <si>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</si>
  <si>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</si>
  <si>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</si>
  <si>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</si>
  <si>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</si>
  <si>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</si>
  <si>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</si>
  <si>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</si>
  <si>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</si>
  <si>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</si>
  <si>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</si>
  <si>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</si>
  <si>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</si>
  <si>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</si>
  <si>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</si>
  <si>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</si>
  <si>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</si>
  <si>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</si>
  <si>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</si>
  <si>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</si>
  <si>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</si>
  <si>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</si>
  <si>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</si>
  <si>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</si>
  <si>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</si>
  <si>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</si>
  <si>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</si>
  <si>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</si>
  <si>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</si>
  <si>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</si>
  <si>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</si>
  <si>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</si>
  <si>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</si>
  <si>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</si>
  <si>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</si>
  <si>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</si>
  <si>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</si>
  <si>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</si>
  <si>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</si>
  <si>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</si>
  <si>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</si>
  <si>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</si>
  <si>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</si>
  <si>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</si>
  <si>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</si>
  <si>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</si>
  <si>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</si>
  <si>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</si>
  <si>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</si>
  <si>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</si>
  <si>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</si>
  <si>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</si>
  <si>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</si>
  <si>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</si>
  <si>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</si>
  <si>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</si>
  <si>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</si>
  <si>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</si>
  <si>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</si>
  <si>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</si>
  <si>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</si>
  <si>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</si>
  <si>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</si>
  <si>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</si>
  <si>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</si>
  <si>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</si>
  <si>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</si>
  <si>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</si>
  <si>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</si>
  <si>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</si>
  <si>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</si>
  <si>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</si>
  <si>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</si>
  <si>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</si>
  <si>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</si>
  <si>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</si>
  <si>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</si>
  <si>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</si>
  <si>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</si>
  <si>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</si>
  <si>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</si>
  <si>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</si>
  <si>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</si>
  <si>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</si>
  <si>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</si>
  <si>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</si>
  <si>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</si>
  <si>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</si>
  <si>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</si>
  <si>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</si>
  <si>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</si>
  <si>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</si>
  <si>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</si>
  <si>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</si>
  <si>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</si>
  <si>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</si>
  <si>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</si>
  <si>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</si>
  <si>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</si>
  <si>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</si>
  <si>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</si>
  <si>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</si>
  <si>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</si>
  <si>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</si>
  <si>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</si>
  <si>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</si>
  <si>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</si>
  <si>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</si>
  <si>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</si>
  <si>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</si>
  <si>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</si>
  <si>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</si>
  <si>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</si>
  <si>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</si>
  <si>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</si>
  <si>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</si>
  <si>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</si>
  <si>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</si>
  <si>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</si>
  <si>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</si>
  <si>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</si>
  <si>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</si>
  <si>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</si>
  <si>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</si>
  <si>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</si>
  <si>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</si>
  <si>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</si>
  <si>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</si>
  <si>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</si>
  <si>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</si>
  <si>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</si>
  <si>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</si>
  <si>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</si>
  <si>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</si>
  <si>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</si>
  <si>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</si>
  <si>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</si>
  <si>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</si>
  <si>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</si>
  <si>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</si>
  <si>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</si>
  <si>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</si>
  <si>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</si>
  <si>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</si>
  <si>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</si>
  <si>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</si>
  <si>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</si>
  <si>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</si>
  <si>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</si>
  <si>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</si>
  <si>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</si>
  <si>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</si>
  <si>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</si>
  <si>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</si>
  <si>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</si>
  <si>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</si>
  <si>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</si>
  <si>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</si>
  <si>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</si>
  <si>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</si>
  <si>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</si>
  <si>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</si>
  <si>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</si>
  <si>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</si>
  <si>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</si>
  <si>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</si>
  <si>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</si>
  <si>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</si>
  <si>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</si>
  <si>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</si>
  <si>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</si>
  <si>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</si>
  <si>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</si>
  <si>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</si>
  <si>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</si>
  <si>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</si>
  <si>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</si>
  <si>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</si>
  <si>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</si>
  <si>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</si>
  <si>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</si>
  <si>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</si>
  <si>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</si>
  <si>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</si>
  <si>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</si>
  <si>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</si>
  <si>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</si>
  <si>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</si>
  <si>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</si>
  <si>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</si>
  <si>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</si>
  <si>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</si>
  <si>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</si>
  <si>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</si>
  <si>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</si>
  <si>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</si>
  <si>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</si>
  <si>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</si>
  <si>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</si>
  <si>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</si>
  <si>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</si>
  <si>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</si>
  <si>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</si>
  <si>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</si>
  <si>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</si>
  <si>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</si>
  <si>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</si>
  <si>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</si>
  <si>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</si>
  <si>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</si>
  <si>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</si>
  <si>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</si>
  <si>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</si>
  <si>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</si>
  <si>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</si>
  <si>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</si>
  <si>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</si>
  <si>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</si>
  <si>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</si>
  <si>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</si>
  <si>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</si>
  <si>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</si>
  <si>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</si>
  <si>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</si>
  <si>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</si>
  <si>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</si>
  <si>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</si>
  <si>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</si>
  <si>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</si>
  <si>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</si>
  <si>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</si>
  <si>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</si>
  <si>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</si>
  <si>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</si>
  <si>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</si>
  <si>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</si>
  <si>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</si>
  <si>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</si>
  <si>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</si>
  <si>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</si>
  <si>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</si>
  <si>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</si>
  <si>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</si>
  <si>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</si>
  <si>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</si>
  <si>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</si>
  <si>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</si>
  <si>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</si>
  <si>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</si>
  <si>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</si>
  <si>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</si>
  <si>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</si>
  <si>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</si>
  <si>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</si>
  <si>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</si>
  <si>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</si>
  <si>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</si>
  <si>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</si>
  <si>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</si>
  <si>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</si>
  <si>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</si>
  <si>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</si>
  <si>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</si>
  <si>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</si>
  <si>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</si>
  <si>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</si>
  <si>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</si>
  <si>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</si>
  <si>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</si>
  <si>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</si>
  <si>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</si>
  <si>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</si>
  <si>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</si>
  <si>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</si>
  <si>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</si>
  <si>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</si>
  <si>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</si>
  <si>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</si>
  <si>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</si>
  <si>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</si>
  <si>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</si>
  <si>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</si>
  <si>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</si>
  <si>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</si>
  <si>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</si>
  <si>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</si>
  <si>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</si>
  <si>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</si>
  <si>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</si>
  <si>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</si>
  <si>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</si>
  <si>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</si>
  <si>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</si>
  <si>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</si>
  <si>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</si>
  <si>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</si>
  <si>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</si>
  <si>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</si>
  <si>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</si>
  <si>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</si>
  <si>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</si>
  <si>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</si>
  <si>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</si>
  <si>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</si>
  <si>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</si>
  <si>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</si>
  <si>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</si>
  <si>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</si>
  <si>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</si>
  <si>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</si>
  <si>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</si>
  <si>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</si>
  <si>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</si>
  <si>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</si>
  <si>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</si>
  <si>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</si>
  <si>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</si>
  <si>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</si>
  <si>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</si>
  <si>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</si>
  <si>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</si>
  <si>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</si>
  <si>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</si>
  <si>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</si>
  <si>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</si>
  <si>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</si>
  <si>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</si>
  <si>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</si>
  <si>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</si>
  <si>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</si>
  <si>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</si>
  <si>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</si>
  <si>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</si>
  <si>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</si>
  <si>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</si>
  <si>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</si>
  <si>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</si>
  <si>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</si>
  <si>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</si>
  <si>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</si>
  <si>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</si>
  <si>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</si>
  <si>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</si>
  <si>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</si>
  <si>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</si>
  <si>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</si>
  <si>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</si>
  <si>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</si>
  <si>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</si>
  <si>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</si>
  <si>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</si>
  <si>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</si>
  <si>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</si>
  <si>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</si>
  <si>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</si>
  <si>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</si>
  <si>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</si>
  <si>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</si>
  <si>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</si>
  <si>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</si>
  <si>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</si>
  <si>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</si>
  <si>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</si>
  <si>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</si>
  <si>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</si>
  <si>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</si>
  <si>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</si>
  <si>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</si>
  <si>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</si>
  <si>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</si>
  <si>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</si>
  <si>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</si>
  <si>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</si>
  <si>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</si>
  <si>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</si>
  <si>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</si>
  <si>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</si>
  <si>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</si>
  <si>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</si>
  <si>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</si>
  <si>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</si>
  <si>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</si>
  <si>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</si>
  <si>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</si>
  <si>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</si>
  <si>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</si>
  <si>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</si>
  <si>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</si>
  <si>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</si>
  <si>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</si>
  <si>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</si>
  <si>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</si>
  <si>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</si>
  <si>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</si>
  <si>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</si>
  <si>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</si>
  <si>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</si>
  <si>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</si>
  <si>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</si>
  <si>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</si>
  <si>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</si>
  <si>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</si>
  <si>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</si>
  <si>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</si>
  <si>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</si>
  <si>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</si>
  <si>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</si>
  <si>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</si>
  <si>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</si>
  <si>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</si>
  <si>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</si>
  <si>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</si>
  <si>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</si>
  <si>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</si>
  <si>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</si>
  <si>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</si>
  <si>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</si>
  <si>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</si>
  <si>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</si>
  <si>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</si>
  <si>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</si>
  <si>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</si>
  <si>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</si>
  <si>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</si>
  <si>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</si>
  <si>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</si>
  <si>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</si>
  <si>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</si>
  <si>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</si>
  <si>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</si>
  <si>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</si>
  <si>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</si>
  <si>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</si>
  <si>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</si>
  <si>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</si>
  <si>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</si>
  <si>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</si>
  <si>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</si>
  <si>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</si>
  <si>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</si>
  <si>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</si>
  <si>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</si>
  <si>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</si>
  <si>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</si>
  <si>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</si>
  <si>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</si>
  <si>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</si>
  <si>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</si>
  <si>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</si>
  <si>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</si>
  <si>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</si>
  <si>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</si>
  <si>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</si>
  <si>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</si>
  <si>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</si>
  <si>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</si>
  <si>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</si>
  <si>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</si>
  <si>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</si>
  <si>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</si>
  <si>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</si>
  <si>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</si>
  <si>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</si>
  <si>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</si>
  <si>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</si>
  <si>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</si>
  <si>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</si>
  <si>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</si>
  <si>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</si>
  <si>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</si>
  <si>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</si>
  <si>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</si>
  <si>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</si>
  <si>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</si>
  <si>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</si>
  <si>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</si>
  <si>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</si>
  <si>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</si>
  <si>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</si>
  <si>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</si>
  <si>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</si>
  <si>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</si>
  <si>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</si>
  <si>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</si>
  <si>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</si>
  <si>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</si>
  <si>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</si>
  <si>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</si>
  <si>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</si>
  <si>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</si>
  <si>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</si>
  <si>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</si>
  <si>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</si>
  <si>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</si>
  <si>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</si>
  <si>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</si>
  <si>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</si>
  <si>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</si>
  <si>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</si>
  <si>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</si>
  <si>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</si>
  <si>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</si>
  <si>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</si>
  <si>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</si>
  <si>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</si>
  <si>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</si>
  <si>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</si>
  <si>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</si>
  <si>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</si>
  <si>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</si>
  <si>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</si>
  <si>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</si>
  <si>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</si>
  <si>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</si>
  <si>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</si>
  <si>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</si>
  <si>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</si>
  <si>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</si>
  <si>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</si>
  <si>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</si>
  <si>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</si>
  <si>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</si>
  <si>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</si>
  <si>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</si>
  <si>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</si>
  <si>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</si>
  <si>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</si>
  <si>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</si>
  <si>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</si>
  <si>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</si>
  <si>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</si>
  <si>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</si>
  <si>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</si>
  <si>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</si>
  <si>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</si>
  <si>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</si>
  <si>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</si>
  <si>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</si>
  <si>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</si>
  <si>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</si>
  <si>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</si>
  <si>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</si>
  <si>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</si>
  <si>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</si>
  <si>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</si>
  <si>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</si>
  <si>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</si>
  <si>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</si>
  <si>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</si>
  <si>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</si>
  <si>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</si>
  <si>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</si>
  <si>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</si>
  <si>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</si>
  <si>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</si>
  <si>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</si>
  <si>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</si>
  <si>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</si>
  <si>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</si>
  <si>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</si>
  <si>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</si>
  <si>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</si>
  <si>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</si>
  <si>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</si>
  <si>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</si>
  <si>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</si>
  <si>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</si>
  <si>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</si>
  <si>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</si>
  <si>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</si>
  <si>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</si>
  <si>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</si>
  <si>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</si>
  <si>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</si>
  <si>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</si>
  <si>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</si>
  <si>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</si>
  <si>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</si>
  <si>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</si>
  <si>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</si>
  <si>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</si>
  <si>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</si>
  <si>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</si>
  <si>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</si>
  <si>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</si>
  <si>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</si>
  <si>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</si>
  <si>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</si>
  <si>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</si>
  <si>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</si>
  <si>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</si>
  <si>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</si>
  <si>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</si>
  <si>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</si>
  <si>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</si>
  <si>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</si>
  <si>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</si>
  <si>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</si>
  <si>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</si>
  <si>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</si>
  <si>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</si>
  <si>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</si>
  <si>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</si>
  <si>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</si>
  <si>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</si>
  <si>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</si>
  <si>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</si>
  <si>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</si>
  <si>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</si>
  <si>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</si>
  <si>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</si>
  <si>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</si>
  <si>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</si>
  <si>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</si>
  <si>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</si>
  <si>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</si>
  <si>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</si>
  <si>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</si>
  <si>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</si>
  <si>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</si>
  <si>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</si>
  <si>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</si>
  <si>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</si>
  <si>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</si>
  <si>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</si>
  <si>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</si>
  <si>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</si>
  <si>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</si>
  <si>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</si>
  <si>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</si>
  <si>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</si>
  <si>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</si>
  <si>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</si>
  <si>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</si>
  <si>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</si>
  <si>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</si>
  <si>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</si>
  <si>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</si>
  <si>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</si>
  <si>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</si>
  <si>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</si>
  <si>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</si>
  <si>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</si>
  <si>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</si>
  <si>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</si>
  <si>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</si>
  <si>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</si>
  <si>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</si>
  <si>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</si>
  <si>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</si>
  <si>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</si>
  <si>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</si>
  <si>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</si>
  <si>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</si>
  <si>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</si>
  <si>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</si>
  <si>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</si>
  <si>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</si>
  <si>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</si>
  <si>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</si>
  <si>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</si>
  <si>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</si>
  <si>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</si>
  <si>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</si>
  <si>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</si>
  <si>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</si>
  <si>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</si>
  <si>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</si>
  <si>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</si>
  <si>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</si>
  <si>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</si>
  <si>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</si>
  <si>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</si>
  <si>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</si>
  <si>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</si>
  <si>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</si>
  <si>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</si>
  <si>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</si>
  <si>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</si>
  <si>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</si>
  <si>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</si>
  <si>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</si>
  <si>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</si>
  <si>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</si>
  <si>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</si>
  <si>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</si>
  <si>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</si>
  <si>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</si>
  <si>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</si>
  <si>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</si>
  <si>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</si>
  <si>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</si>
  <si>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</si>
  <si>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</si>
  <si>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</si>
  <si>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</si>
  <si>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</si>
  <si>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</si>
  <si>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</si>
  <si>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</si>
  <si>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</si>
  <si>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</si>
  <si>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</si>
  <si>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</si>
  <si>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</si>
  <si>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</si>
  <si>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</si>
  <si>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</si>
  <si>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</si>
  <si>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</si>
  <si>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</si>
  <si>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</si>
  <si>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</si>
  <si>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</si>
  <si>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</si>
  <si>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</si>
  <si>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</si>
  <si>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</si>
  <si>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</si>
  <si>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</si>
  <si>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</si>
  <si>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</si>
  <si>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</si>
  <si>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</si>
  <si>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</si>
  <si>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</si>
  <si>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</si>
  <si>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</si>
  <si>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</si>
  <si>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</si>
  <si>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</si>
  <si>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</si>
  <si>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</si>
  <si>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</si>
  <si>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</si>
  <si>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</si>
  <si>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</si>
  <si>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</si>
  <si>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</si>
  <si>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</si>
  <si>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</si>
  <si>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</si>
  <si>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</si>
  <si>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</si>
  <si>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</si>
  <si>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</si>
  <si>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</si>
  <si>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</si>
  <si>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</si>
  <si>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</si>
  <si>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</si>
  <si>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</si>
  <si>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</si>
  <si>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</si>
  <si>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</si>
  <si>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</si>
  <si>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</si>
  <si>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</si>
  <si>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</si>
  <si>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</si>
  <si>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</si>
  <si>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</si>
  <si>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</si>
  <si>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</si>
  <si>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</si>
  <si>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</si>
  <si>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</si>
  <si>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</si>
  <si>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</si>
  <si>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</si>
  <si>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</si>
  <si>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</si>
  <si>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</si>
  <si>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</si>
  <si>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</si>
  <si>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</si>
  <si>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</si>
  <si>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</si>
  <si>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</si>
  <si>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</si>
  <si>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</si>
  <si>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</si>
  <si>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</si>
  <si>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</si>
  <si>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</si>
  <si>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</si>
  <si>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</si>
  <si>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</si>
  <si>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</si>
  <si>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</si>
  <si>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</si>
  <si>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</si>
  <si>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</si>
  <si>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</si>
  <si>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</si>
  <si>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</si>
  <si>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</si>
  <si>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</si>
  <si>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</si>
  <si>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</si>
  <si>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</si>
  <si>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</si>
  <si>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</si>
  <si>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</si>
  <si>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</si>
  <si>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</si>
  <si>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</si>
  <si>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</si>
  <si>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</si>
  <si>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</si>
  <si>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</si>
  <si>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</si>
  <si>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</si>
  <si>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</si>
  <si>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</si>
  <si>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</si>
  <si>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</si>
  <si>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</si>
  <si>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</si>
  <si>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</si>
  <si>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</si>
  <si>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</si>
  <si>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</si>
  <si>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</si>
  <si>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</si>
  <si>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</si>
  <si>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</si>
  <si>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</si>
  <si>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</si>
  <si>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</si>
  <si>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</si>
  <si>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</si>
  <si>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</si>
  <si>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</si>
  <si>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</si>
  <si>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</si>
  <si>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</si>
  <si>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</si>
  <si>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</si>
  <si>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</si>
  <si>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</si>
  <si>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</si>
  <si>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</si>
  <si>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</si>
  <si>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</si>
  <si>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</si>
  <si>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</si>
  <si>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</si>
  <si>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</si>
  <si>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</si>
  <si>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</si>
  <si>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</si>
  <si>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</si>
  <si>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</si>
  <si>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</si>
  <si>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</si>
  <si>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</si>
  <si>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</si>
  <si>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</si>
  <si>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</si>
  <si>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</si>
  <si>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</si>
  <si>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</si>
  <si>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</si>
  <si>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</si>
  <si>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</si>
  <si>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</si>
  <si>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</si>
  <si>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</si>
  <si>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</si>
  <si>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</si>
  <si>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</si>
  <si>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</si>
  <si>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</si>
  <si>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</si>
  <si>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</si>
  <si>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</si>
  <si>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</si>
  <si>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</si>
  <si>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</si>
  <si>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</si>
  <si>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</si>
  <si>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</si>
  <si>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</si>
  <si>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</si>
  <si>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</si>
  <si>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</si>
  <si>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</si>
  <si>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</si>
  <si>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</si>
  <si>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</si>
  <si>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</si>
  <si>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</si>
  <si>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</si>
  <si>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</si>
  <si>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</si>
  <si>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</si>
  <si>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</si>
  <si>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</si>
  <si>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</si>
  <si>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</si>
  <si>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</si>
  <si>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</si>
  <si>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</si>
  <si>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</si>
  <si>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</si>
  <si>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</si>
  <si>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</si>
  <si>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</si>
  <si>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</si>
  <si>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</si>
  <si>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</si>
  <si>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</si>
  <si>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</si>
  <si>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</si>
  <si>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</si>
  <si>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</si>
  <si>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</si>
  <si>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</si>
  <si>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</si>
  <si>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</si>
  <si>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</si>
  <si>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</si>
  <si>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</si>
  <si>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</si>
  <si>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</si>
  <si>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</si>
  <si>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</si>
  <si>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</si>
  <si>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</si>
  <si>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</si>
  <si>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</si>
  <si>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</si>
  <si>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</si>
  <si>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</si>
  <si>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</si>
  <si>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</si>
  <si>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</si>
  <si>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</si>
  <si>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</si>
  <si>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</si>
  <si>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</si>
  <si>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</si>
  <si>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</si>
  <si>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</si>
  <si>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</si>
  <si>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</si>
  <si>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</si>
  <si>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</si>
  <si>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</si>
  <si>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</si>
  <si>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</si>
  <si>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</si>
  <si>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</si>
  <si>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</si>
  <si>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</si>
  <si>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</si>
  <si>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</si>
  <si>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</si>
  <si>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</si>
  <si>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</si>
  <si>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</si>
  <si>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</si>
  <si>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</si>
  <si>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</si>
  <si>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</si>
  <si>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</si>
  <si>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</si>
  <si>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</si>
  <si>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</si>
  <si>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</si>
  <si>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</si>
  <si>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</si>
  <si>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</si>
  <si>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</si>
  <si>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</si>
  <si>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</si>
  <si>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</si>
  <si>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</si>
  <si>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</si>
  <si>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</si>
  <si>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</si>
  <si>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</si>
  <si>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</si>
  <si>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</si>
  <si>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</si>
  <si>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</si>
  <si>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</si>
  <si>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</si>
  <si>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</si>
  <si>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</si>
  <si>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</si>
  <si>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</si>
  <si>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</si>
  <si>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</si>
  <si>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</si>
  <si>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</si>
  <si>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</si>
  <si>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</si>
  <si>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</si>
  <si>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</si>
  <si>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</si>
  <si>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</si>
  <si>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</si>
  <si>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</si>
  <si>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</si>
  <si>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</si>
  <si>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</si>
  <si>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</si>
  <si>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</si>
  <si>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</si>
  <si>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</si>
  <si>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</si>
  <si>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</si>
  <si>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</si>
  <si>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</si>
  <si>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</si>
  <si>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</si>
  <si>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</si>
  <si>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</si>
  <si>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</si>
  <si>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</si>
  <si>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</si>
  <si>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</si>
  <si>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</si>
  <si>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</si>
  <si>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</si>
  <si>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</si>
  <si>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</si>
  <si>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</si>
  <si>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</si>
  <si>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</si>
  <si>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</si>
  <si>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</si>
  <si>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</si>
  <si>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</si>
  <si>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</si>
  <si>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</si>
  <si>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</si>
  <si>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</si>
  <si>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</si>
  <si>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</si>
  <si>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</si>
  <si>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</si>
  <si>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</si>
  <si>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</si>
  <si>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</si>
  <si>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</si>
  <si>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</si>
  <si>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</si>
  <si>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</si>
  <si>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</si>
  <si>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</si>
  <si>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</si>
  <si>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</si>
  <si>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</si>
  <si>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</si>
  <si>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</si>
  <si>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</si>
  <si>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</si>
  <si>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</si>
  <si>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</si>
  <si>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</si>
  <si>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</si>
  <si>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</si>
  <si>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</si>
  <si>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</si>
  <si>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</si>
  <si>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</si>
  <si>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</si>
  <si>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</si>
  <si>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</si>
  <si>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</si>
  <si>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</si>
  <si>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</si>
  <si>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</si>
  <si>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</si>
  <si>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</si>
  <si>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</si>
  <si>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</si>
  <si>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</si>
  <si>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</si>
  <si>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</si>
  <si>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</si>
  <si>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</si>
  <si>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</si>
  <si>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</si>
  <si>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</si>
  <si>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</si>
  <si>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</si>
  <si>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</si>
  <si>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</si>
  <si>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</si>
  <si>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</si>
  <si>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</si>
  <si>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</si>
  <si>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</si>
  <si>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</si>
  <si>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</si>
  <si>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</si>
  <si>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</si>
  <si>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</si>
  <si>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</si>
  <si>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</si>
  <si>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</si>
  <si>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</si>
  <si>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</si>
  <si>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</si>
  <si>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</si>
  <si>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</si>
  <si>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</si>
  <si>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</si>
  <si>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</si>
  <si>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</si>
  <si>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</si>
  <si>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</si>
  <si>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</si>
  <si>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</si>
  <si>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</si>
  <si>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</si>
  <si>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</si>
  <si>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</si>
  <si>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</si>
  <si>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</si>
  <si>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</si>
  <si>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</si>
  <si>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</si>
  <si>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</si>
  <si>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</si>
  <si>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</si>
  <si>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</si>
  <si>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</si>
  <si>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</si>
  <si>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</si>
  <si>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</si>
  <si>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</si>
  <si>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</si>
  <si>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</si>
  <si>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</si>
  <si>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</si>
  <si>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</si>
  <si>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</si>
  <si>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</si>
  <si>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</si>
  <si>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</si>
  <si>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</si>
  <si>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</si>
  <si>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</si>
  <si>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</si>
  <si>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</si>
  <si>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</si>
  <si>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</si>
  <si>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</si>
  <si>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</si>
  <si>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</si>
  <si>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</si>
  <si>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</si>
  <si>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</si>
  <si>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</si>
  <si>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</si>
  <si>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</si>
  <si>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</si>
  <si>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</si>
  <si>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</si>
  <si>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</si>
  <si>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</si>
  <si>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</si>
  <si>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</si>
  <si>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</si>
  <si>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</si>
  <si>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</si>
  <si>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</si>
  <si>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</si>
  <si>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</si>
  <si>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</si>
  <si>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</si>
  <si>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</si>
  <si>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</si>
  <si>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</si>
  <si>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</si>
  <si>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</si>
  <si>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</si>
  <si>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</si>
  <si>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</si>
  <si>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</si>
  <si>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</si>
  <si>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</si>
  <si>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</si>
  <si>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</si>
  <si>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</si>
  <si>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</si>
  <si>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</si>
  <si>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</si>
  <si>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</si>
  <si>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</si>
  <si>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</si>
  <si>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</si>
  <si>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</si>
  <si>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</si>
  <si>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</si>
  <si>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</si>
  <si>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</si>
  <si>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</si>
  <si>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</si>
  <si>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</si>
  <si>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</si>
  <si>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</si>
  <si>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</si>
  <si>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</si>
  <si>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</si>
  <si>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</si>
  <si>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</si>
  <si>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</si>
  <si>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</si>
  <si>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</si>
  <si>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</si>
  <si>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</si>
  <si>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</si>
  <si>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</si>
  <si>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</si>
  <si>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</si>
  <si>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</si>
  <si>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</si>
  <si>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</si>
  <si>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</si>
  <si>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</si>
  <si>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</si>
  <si>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</si>
  <si>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</si>
  <si>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</si>
  <si>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</si>
  <si>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</si>
  <si>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</si>
  <si>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</si>
  <si>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</si>
  <si>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</si>
  <si>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</si>
  <si>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</si>
  <si>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</si>
  <si>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</si>
  <si>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</si>
  <si>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</si>
  <si>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</si>
  <si>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</si>
  <si>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</si>
  <si>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</si>
  <si>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</si>
  <si>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</si>
  <si>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</si>
  <si>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</si>
  <si>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</si>
  <si>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</si>
  <si>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</si>
  <si>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</si>
  <si>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</si>
  <si>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</si>
  <si>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</si>
  <si>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</si>
  <si>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</si>
  <si>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</si>
  <si>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</si>
  <si>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</si>
  <si>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</si>
  <si>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</si>
  <si>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</si>
  <si>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</si>
  <si>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</si>
  <si>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</si>
  <si>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</si>
  <si>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</si>
  <si>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</si>
  <si>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</si>
  <si>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</si>
  <si>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</si>
  <si>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</si>
  <si>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</si>
  <si>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</si>
  <si>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</si>
  <si>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</si>
  <si>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</si>
  <si>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</si>
  <si>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</si>
  <si>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</si>
  <si>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</si>
  <si>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</si>
  <si>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</si>
  <si>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</si>
  <si>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</si>
  <si>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</si>
  <si>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</si>
  <si>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</si>
  <si>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</si>
  <si>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</si>
  <si>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</si>
  <si>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</si>
  <si>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</si>
  <si>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</si>
  <si>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</si>
  <si>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</si>
  <si>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</si>
  <si>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</si>
  <si>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</si>
  <si>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</si>
  <si>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</si>
  <si>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</si>
  <si>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</si>
  <si>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</si>
  <si>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</si>
  <si>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</si>
  <si>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</si>
  <si>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</si>
  <si>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</si>
  <si>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</si>
  <si>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</si>
  <si>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</si>
  <si>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</si>
  <si>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</si>
  <si>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</si>
  <si>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</si>
  <si>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</si>
  <si>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</si>
  <si>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</si>
  <si>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</si>
  <si>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</si>
  <si>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</si>
  <si>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</si>
  <si>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</si>
  <si>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</si>
  <si>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</si>
  <si>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</si>
  <si>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</si>
  <si>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</si>
  <si>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</si>
  <si>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</si>
  <si>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</si>
  <si>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</si>
  <si>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</si>
  <si>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</si>
  <si>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</si>
  <si>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</si>
  <si>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</si>
  <si>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</si>
  <si>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</si>
  <si>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</si>
  <si>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</si>
  <si>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</si>
  <si>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</si>
  <si>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</si>
  <si>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</si>
  <si>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</si>
  <si>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</si>
  <si>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</si>
  <si>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</si>
  <si>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</si>
  <si>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</si>
  <si>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</si>
  <si>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</si>
  <si>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</si>
  <si>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</si>
  <si>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</si>
  <si>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</si>
  <si>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</si>
  <si>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</si>
  <si>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</si>
  <si>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</si>
  <si>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</si>
  <si>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</si>
  <si>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</si>
  <si>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</si>
  <si>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</si>
  <si>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</si>
  <si>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</si>
  <si>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</si>
  <si>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</si>
  <si>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</si>
  <si>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</si>
  <si>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</si>
  <si>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</si>
  <si>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</si>
  <si>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</si>
  <si>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</si>
  <si>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</si>
  <si>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</si>
  <si>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</si>
  <si>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</si>
  <si>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</si>
  <si>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</si>
  <si>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</si>
  <si>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</si>
  <si>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</si>
  <si>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</si>
  <si>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</si>
  <si>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</si>
  <si>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</si>
  <si>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</si>
  <si>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</si>
  <si>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</si>
  <si>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</si>
  <si>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</si>
  <si>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</si>
  <si>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</si>
  <si>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</si>
  <si>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</si>
  <si>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</si>
  <si>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</si>
  <si>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</si>
  <si>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</si>
  <si>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</si>
  <si>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</si>
  <si>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</si>
  <si>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</si>
  <si>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</si>
  <si>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</si>
  <si>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</si>
  <si>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</si>
  <si>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</si>
  <si>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</si>
  <si>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</si>
  <si>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</si>
  <si>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</si>
  <si>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</si>
  <si>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</si>
  <si>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</si>
  <si>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</si>
  <si>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</si>
  <si>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</si>
  <si>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</si>
  <si>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</si>
  <si>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</si>
  <si>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</si>
  <si>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</si>
  <si>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</si>
  <si>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</si>
  <si>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</si>
  <si>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</si>
  <si>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</si>
  <si>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</si>
  <si>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</si>
  <si>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</si>
  <si>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</si>
  <si>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</si>
  <si>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</si>
  <si>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</si>
  <si>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</si>
  <si>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</si>
  <si>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</si>
  <si>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</si>
  <si>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</si>
  <si>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</si>
  <si>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</si>
  <si>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</si>
  <si>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</si>
  <si>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</si>
  <si>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</si>
  <si>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</si>
  <si>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</si>
  <si>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</si>
  <si>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</si>
  <si>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</si>
  <si>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</si>
  <si>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</si>
  <si>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</si>
  <si>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</si>
  <si>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</si>
  <si>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</si>
  <si>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</si>
  <si>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</si>
  <si>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</si>
  <si>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</si>
  <si>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</si>
  <si>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</si>
  <si>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</si>
  <si>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</si>
  <si>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</si>
  <si>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</si>
  <si>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</si>
  <si>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</si>
  <si>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</si>
  <si>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</si>
  <si>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</si>
  <si>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</si>
  <si>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</si>
  <si>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</si>
  <si>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</si>
  <si>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</si>
  <si>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</si>
  <si>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</si>
  <si>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</si>
  <si>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</si>
  <si>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</si>
  <si>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</si>
  <si>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</si>
  <si>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</si>
  <si>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</si>
  <si>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</si>
  <si>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</si>
  <si>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</si>
  <si>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</si>
  <si>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</si>
  <si>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</si>
  <si>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</si>
  <si>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</si>
  <si>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</si>
  <si>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</si>
  <si>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</si>
  <si>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</si>
  <si>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</si>
  <si>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</si>
  <si>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</si>
  <si>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</si>
  <si>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</si>
  <si>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</si>
  <si>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</si>
  <si>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</si>
  <si>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</si>
  <si>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</si>
  <si>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</si>
  <si>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</si>
  <si>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</si>
  <si>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</si>
  <si>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</si>
  <si>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</si>
  <si>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</si>
  <si>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</si>
  <si>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</si>
  <si>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</si>
  <si>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</si>
  <si>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</si>
  <si>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</si>
  <si>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</si>
  <si>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</si>
  <si>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</si>
  <si>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</si>
  <si>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</si>
  <si>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</si>
  <si>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</si>
  <si>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</si>
  <si>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</si>
  <si>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</si>
  <si>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</si>
  <si>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</si>
  <si>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</si>
  <si>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</si>
  <si>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</si>
  <si>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</si>
  <si>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</si>
  <si>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</si>
  <si>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</si>
  <si>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</si>
  <si>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</si>
  <si>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</si>
  <si>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</si>
  <si>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</si>
  <si>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</si>
  <si>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</si>
  <si>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</si>
  <si>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</si>
  <si>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</si>
  <si>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</si>
  <si>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</si>
  <si>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</si>
  <si>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</si>
  <si>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</si>
  <si>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</si>
  <si>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</si>
  <si>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</si>
  <si>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</si>
  <si>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</si>
  <si>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</si>
  <si>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</si>
  <si>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</si>
  <si>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</si>
  <si>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</si>
  <si>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</si>
  <si>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</si>
  <si>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</si>
  <si>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</si>
  <si>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</si>
  <si>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</si>
  <si>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</si>
  <si>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</si>
  <si>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</si>
  <si>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</si>
  <si>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</si>
  <si>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</si>
  <si>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</si>
  <si>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</si>
  <si>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</si>
  <si>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</si>
  <si>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</si>
  <si>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</si>
  <si>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</si>
  <si>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</si>
  <si>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</si>
  <si>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</si>
  <si>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</si>
  <si>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</si>
  <si>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</si>
  <si>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</si>
  <si>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</si>
  <si>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</si>
  <si>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</si>
  <si>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</si>
  <si>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</si>
  <si>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</si>
  <si>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</si>
  <si>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</si>
  <si>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</si>
  <si>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</si>
  <si>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</si>
  <si>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</si>
  <si>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</si>
  <si>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</si>
  <si>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</si>
  <si>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</si>
  <si>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</si>
  <si>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</si>
  <si>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</si>
  <si>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</si>
  <si>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</si>
  <si>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</si>
  <si>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</si>
  <si>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</si>
  <si>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</si>
  <si>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</si>
  <si>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</si>
  <si>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</si>
  <si>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</si>
  <si>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</si>
  <si>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</si>
  <si>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</si>
  <si>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</si>
  <si>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</si>
  <si>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</si>
  <si>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</si>
  <si>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</si>
  <si>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</si>
  <si>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</si>
  <si>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</si>
  <si>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</si>
  <si>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</si>
  <si>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</si>
  <si>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</si>
  <si>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</si>
  <si>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</si>
  <si>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</si>
  <si>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</si>
  <si>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</si>
  <si>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</si>
  <si>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</si>
  <si>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</si>
  <si>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</si>
  <si>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</si>
  <si>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</si>
  <si>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</si>
  <si>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</si>
  <si>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</si>
  <si>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</si>
  <si>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</si>
  <si>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</si>
  <si>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</si>
  <si>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</si>
  <si>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</si>
  <si>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</si>
  <si>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</si>
  <si>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</si>
  <si>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</si>
  <si>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</si>
  <si>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</si>
  <si>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</si>
  <si>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</si>
  <si>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</si>
  <si>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</si>
  <si>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</si>
  <si>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</si>
  <si>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</si>
  <si>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</si>
  <si>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</si>
  <si>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</si>
  <si>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</si>
  <si>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</si>
  <si>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</si>
  <si>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</si>
  <si>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</si>
  <si>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</si>
  <si>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</si>
  <si>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</si>
  <si>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</si>
  <si>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</si>
  <si>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</si>
  <si>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</si>
  <si>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</si>
  <si>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</si>
  <si>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</si>
  <si>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</si>
  <si>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</si>
  <si>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</si>
  <si>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</si>
  <si>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</si>
  <si>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</si>
  <si>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</si>
  <si>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</si>
  <si>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</si>
  <si>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</si>
  <si>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</si>
  <si>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</si>
  <si>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</si>
  <si>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</si>
  <si>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</si>
  <si>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</si>
  <si>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</si>
  <si>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</si>
  <si>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</si>
  <si>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</si>
  <si>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</si>
  <si>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</si>
  <si>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</si>
  <si>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</si>
  <si>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</si>
  <si>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</si>
  <si>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</si>
  <si>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</si>
  <si>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</si>
  <si>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</si>
  <si>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</si>
  <si>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</si>
  <si>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</si>
  <si>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</si>
  <si>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</si>
  <si>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</si>
  <si>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</si>
  <si>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</si>
  <si>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</si>
  <si>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</si>
  <si>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</si>
  <si>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</si>
  <si>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</si>
  <si>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</si>
  <si>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</si>
  <si>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</si>
  <si>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</si>
  <si>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</si>
  <si>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</si>
  <si>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</si>
  <si>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</si>
  <si>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</si>
  <si>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</si>
  <si>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</si>
  <si>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</si>
  <si>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</si>
  <si>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</si>
  <si>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</si>
  <si>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</si>
  <si>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</si>
  <si>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</si>
  <si>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</si>
  <si>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</si>
  <si>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</si>
  <si>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</si>
  <si>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</si>
  <si>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</si>
  <si>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</si>
  <si>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</si>
  <si>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</si>
  <si>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</si>
  <si>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</si>
  <si>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</si>
  <si>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</si>
  <si>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</si>
  <si>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</si>
  <si>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</si>
  <si>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</si>
  <si>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</si>
  <si>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</si>
  <si>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</si>
  <si>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</si>
  <si>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</si>
  <si>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</si>
  <si>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</si>
  <si>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</si>
  <si>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</si>
  <si>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</si>
  <si>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</si>
  <si>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</si>
  <si>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</si>
  <si>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</si>
  <si>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</si>
  <si>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</si>
  <si>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</si>
  <si>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</si>
  <si>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</si>
  <si>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</si>
  <si>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</si>
  <si>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</si>
  <si>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</si>
  <si>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</si>
  <si>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</si>
  <si>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</si>
  <si>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</si>
  <si>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</si>
  <si>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</si>
  <si>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</si>
  <si>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</si>
  <si>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</si>
  <si>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</si>
  <si>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</si>
  <si>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</si>
  <si>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</si>
  <si>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</si>
  <si>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</si>
  <si>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</si>
  <si>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</si>
  <si>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</si>
  <si>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</si>
  <si>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</si>
  <si>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</si>
  <si>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</si>
  <si>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</si>
  <si>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</si>
  <si>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</si>
  <si>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</si>
  <si>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</si>
  <si>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</si>
  <si>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</si>
  <si>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</si>
  <si>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</si>
  <si>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</si>
  <si>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</si>
  <si>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</si>
  <si>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</si>
  <si>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</si>
  <si>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</si>
  <si>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</si>
  <si>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</si>
  <si>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</si>
  <si>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</si>
  <si>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</si>
  <si>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</si>
  <si>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</si>
  <si>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</si>
  <si>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</si>
  <si>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</si>
  <si>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</si>
  <si>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</si>
  <si>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</si>
  <si>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</si>
  <si>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</si>
  <si>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</si>
  <si>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</si>
  <si>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</si>
  <si>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</si>
  <si>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</si>
  <si>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</si>
  <si>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</si>
  <si>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</si>
  <si>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</si>
  <si>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</si>
  <si>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</si>
  <si>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</si>
  <si>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</si>
  <si>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</si>
  <si>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</si>
  <si>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</si>
  <si>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</si>
  <si>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</si>
  <si>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</si>
  <si>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</si>
  <si>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</si>
  <si>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</si>
  <si>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</si>
  <si>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</si>
  <si>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</si>
  <si>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</si>
  <si>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</si>
  <si>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</si>
  <si>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</si>
  <si>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</si>
  <si>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</si>
  <si>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</si>
  <si>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</si>
  <si>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</si>
  <si>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</si>
  <si>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</si>
  <si>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</si>
  <si>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</si>
  <si>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</si>
  <si>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</si>
  <si>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</si>
  <si>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</si>
  <si>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</si>
  <si>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</si>
  <si>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</si>
  <si>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</si>
  <si>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</si>
  <si>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</si>
  <si>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</si>
  <si>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</si>
  <si>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</si>
  <si>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</si>
  <si>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</si>
  <si>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</si>
  <si>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</si>
  <si>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</si>
  <si>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</si>
  <si>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</si>
  <si>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</si>
  <si>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</si>
  <si>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</si>
  <si>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</si>
  <si>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</si>
  <si>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</si>
  <si>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</si>
  <si>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</si>
  <si>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</si>
  <si>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</si>
  <si>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</si>
  <si>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</si>
  <si>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</si>
  <si>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</si>
  <si>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</si>
  <si>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</si>
  <si>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</si>
  <si>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</si>
  <si>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</si>
  <si>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</si>
  <si>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</si>
  <si>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</si>
  <si>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</si>
  <si>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</si>
  <si>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</si>
  <si>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</si>
  <si>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</si>
  <si>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</si>
  <si>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</si>
  <si>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</si>
  <si>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</si>
  <si>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</si>
  <si>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</si>
  <si>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</si>
  <si>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</si>
  <si>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</si>
  <si>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</si>
  <si>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</si>
  <si>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</si>
  <si>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</si>
  <si>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</si>
  <si>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</si>
  <si>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</si>
  <si>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</si>
  <si>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</si>
  <si>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</si>
  <si>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</si>
  <si>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</si>
  <si>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</si>
  <si>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</si>
  <si>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</si>
  <si>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</si>
  <si>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</si>
  <si>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</si>
  <si>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</si>
  <si>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</si>
  <si>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</si>
  <si>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</si>
  <si>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</si>
  <si>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</si>
  <si>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</si>
  <si>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</si>
  <si>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</si>
  <si>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</si>
  <si>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</si>
  <si>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</si>
  <si>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</si>
  <si>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</si>
  <si>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</si>
  <si>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</si>
  <si>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</si>
  <si>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</si>
  <si>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</si>
  <si>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</si>
  <si>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</si>
  <si>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</si>
  <si>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</si>
  <si>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</si>
  <si>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</si>
  <si>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</si>
  <si>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</si>
  <si>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</si>
  <si>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</si>
  <si>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</si>
  <si>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</si>
  <si>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</si>
  <si>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</si>
  <si>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</si>
  <si>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</si>
  <si>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</si>
  <si>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</si>
  <si>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</si>
  <si>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</si>
  <si>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</si>
  <si>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</si>
  <si>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</si>
  <si>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</si>
  <si>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</si>
  <si>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</si>
  <si>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</si>
  <si>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</si>
  <si>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</si>
  <si>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</si>
  <si>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</si>
  <si>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</si>
  <si>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</si>
  <si>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</si>
  <si>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</si>
  <si>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</si>
  <si>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</si>
  <si>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</si>
  <si>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</si>
  <si>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</si>
  <si>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</si>
  <si>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</si>
  <si>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</si>
  <si>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</si>
  <si>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</si>
  <si>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</si>
  <si>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</si>
  <si>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</si>
  <si>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</si>
  <si>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</si>
  <si>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</si>
  <si>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</si>
  <si>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</si>
  <si>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</si>
  <si>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</si>
  <si>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</si>
  <si>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</si>
  <si>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</si>
  <si>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</si>
  <si>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</si>
  <si>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</si>
  <si>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</si>
  <si>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</si>
  <si>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</si>
  <si>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</si>
  <si>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</si>
  <si>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</si>
  <si>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</si>
  <si>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</si>
  <si>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</si>
  <si>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</si>
  <si>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</si>
  <si>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</si>
  <si>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</si>
  <si>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</si>
  <si>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</si>
  <si>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</si>
  <si>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</si>
  <si>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</si>
  <si>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</si>
  <si>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</si>
  <si>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</si>
  <si>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</si>
  <si>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</si>
  <si>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</si>
  <si>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</si>
  <si>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</si>
  <si>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</si>
  <si>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</si>
  <si>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</si>
  <si>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</si>
  <si>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</si>
  <si>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</si>
  <si>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</si>
  <si>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</si>
  <si>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</si>
  <si>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</si>
  <si>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</si>
  <si>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</si>
  <si>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</si>
  <si>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</si>
  <si>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</si>
  <si>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</si>
  <si>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</si>
  <si>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</si>
  <si>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</si>
  <si>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</si>
  <si>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</si>
  <si>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</si>
  <si>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</si>
  <si>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</si>
  <si>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</si>
  <si>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</si>
  <si>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</si>
  <si>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</si>
  <si>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</si>
  <si>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</si>
  <si>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</si>
  <si>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</si>
  <si>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</si>
  <si>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</si>
  <si>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</si>
  <si>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</si>
  <si>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</si>
  <si>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</si>
  <si>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</si>
  <si>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</si>
  <si>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</si>
  <si>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</si>
  <si>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</si>
  <si>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</si>
  <si>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</si>
  <si>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</si>
  <si>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</si>
  <si>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</si>
  <si>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</si>
  <si>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</si>
  <si>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</si>
  <si>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</si>
  <si>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</si>
  <si>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</si>
  <si>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</si>
  <si>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</si>
  <si>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</si>
  <si>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</si>
  <si>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</si>
  <si>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</si>
  <si>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</si>
  <si>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</si>
  <si>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</si>
  <si>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</si>
  <si>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</si>
  <si>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</si>
  <si>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</si>
  <si>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</si>
  <si>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</si>
  <si>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</si>
  <si>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</si>
  <si>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</si>
  <si>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</si>
  <si>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</si>
  <si>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</si>
  <si>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</si>
  <si>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</si>
  <si>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</si>
  <si>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</si>
  <si>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</si>
  <si>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</si>
  <si>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</si>
  <si>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</si>
  <si>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</si>
  <si>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</si>
  <si>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</si>
  <si>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</si>
  <si>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</si>
  <si>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</si>
  <si>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</si>
  <si>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</si>
  <si>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</si>
  <si>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</si>
  <si>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</si>
  <si>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</si>
  <si>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</si>
  <si>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</si>
  <si>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</si>
  <si>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</si>
  <si>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</si>
  <si>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</si>
  <si>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</si>
  <si>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</si>
  <si>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</si>
  <si>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</si>
  <si>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</si>
  <si>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</si>
  <si>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</si>
  <si>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</si>
  <si>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</si>
  <si>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</si>
  <si>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</si>
  <si>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</si>
  <si>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</si>
  <si>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</si>
  <si>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</si>
  <si>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</si>
  <si>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</si>
  <si>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</si>
  <si>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</si>
  <si>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</si>
  <si>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</si>
  <si>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</si>
  <si>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</si>
  <si>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</si>
  <si>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</si>
  <si>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</si>
  <si>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</si>
  <si>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</si>
  <si>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</si>
  <si>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</si>
  <si>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</si>
  <si>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</si>
  <si>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</si>
  <si>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</si>
  <si>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</si>
  <si>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</si>
  <si>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</si>
  <si>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</si>
  <si>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</si>
  <si>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</si>
  <si>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</si>
  <si>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</si>
  <si>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</si>
  <si>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</si>
  <si>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</si>
  <si>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</si>
  <si>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</si>
  <si>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</si>
  <si>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</si>
  <si>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</si>
  <si>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</si>
  <si>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</si>
  <si>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</si>
  <si>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</si>
  <si>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</si>
  <si>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</si>
  <si>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</si>
  <si>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</si>
  <si>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</si>
  <si>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</si>
  <si>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</si>
  <si>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</si>
  <si>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</si>
  <si>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</si>
  <si>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</si>
  <si>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</si>
  <si>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</si>
  <si>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</si>
  <si>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</si>
  <si>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</si>
  <si>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</si>
  <si>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</si>
  <si>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</si>
  <si>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</si>
  <si>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</si>
  <si>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</si>
  <si>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</si>
  <si>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</si>
  <si>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</si>
  <si>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</si>
  <si>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</si>
  <si>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</si>
  <si>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</si>
  <si>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</si>
  <si>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</si>
  <si>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</si>
  <si>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</si>
  <si>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</si>
  <si>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</si>
  <si>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</si>
  <si>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</si>
  <si>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</si>
  <si>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</si>
  <si>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</si>
  <si>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</si>
  <si>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</si>
  <si>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</si>
  <si>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</si>
  <si>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</si>
  <si>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</si>
  <si>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</si>
  <si>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</si>
  <si>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</si>
  <si>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</si>
  <si>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</si>
  <si>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</si>
  <si>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</si>
  <si>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</si>
  <si>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</si>
  <si>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</si>
  <si>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</si>
  <si>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</si>
  <si>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</si>
  <si>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</si>
  <si>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</si>
  <si>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</si>
  <si>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</si>
  <si>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</si>
  <si>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</si>
  <si>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</si>
  <si>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</si>
  <si>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</si>
  <si>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</si>
  <si>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</si>
  <si>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</si>
  <si>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</si>
  <si>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</si>
  <si>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</si>
  <si>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</si>
  <si>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</si>
  <si>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</si>
  <si>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</si>
  <si>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</si>
  <si>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</si>
  <si>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</si>
  <si>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</si>
  <si>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</si>
  <si>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</si>
  <si>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</si>
  <si>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</si>
  <si>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</si>
  <si>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</si>
  <si>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</si>
  <si>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</si>
  <si>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</si>
  <si>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</si>
  <si>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</si>
  <si>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</si>
  <si>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</si>
  <si>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</si>
  <si>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</si>
  <si>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</si>
  <si>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</si>
  <si>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</si>
  <si>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</si>
  <si>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</si>
  <si>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</si>
  <si>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</si>
  <si>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</si>
  <si>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</si>
  <si>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</si>
  <si>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</si>
  <si>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</si>
  <si>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</si>
  <si>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</si>
  <si>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</si>
  <si>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</si>
  <si>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</si>
  <si>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</si>
  <si>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</si>
  <si>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</si>
  <si>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</si>
  <si>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</si>
  <si>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</si>
  <si>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</si>
  <si>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</si>
  <si>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</si>
  <si>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</si>
  <si>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</si>
  <si>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</si>
  <si>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</si>
  <si>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</si>
  <si>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</si>
  <si>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</si>
  <si>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</si>
  <si>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</si>
  <si>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</si>
  <si>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</si>
  <si>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</si>
  <si>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</si>
  <si>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</si>
  <si>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</si>
  <si>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</si>
  <si>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</si>
  <si>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</si>
  <si>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</si>
  <si>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</si>
  <si>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</si>
  <si>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</si>
  <si>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</si>
  <si>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</si>
  <si>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</si>
  <si>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</si>
  <si>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</si>
  <si>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</si>
  <si>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</si>
  <si>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</si>
  <si>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</si>
  <si>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</si>
  <si>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</si>
  <si>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</si>
  <si>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</si>
  <si>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</si>
  <si>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</si>
  <si>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</si>
  <si>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</si>
  <si>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</si>
  <si>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</si>
  <si>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</si>
  <si>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</si>
  <si>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</si>
  <si>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</si>
  <si>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</si>
  <si>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</si>
  <si>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</si>
  <si>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</si>
  <si>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</si>
  <si>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</si>
  <si>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</si>
  <si>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</si>
  <si>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</si>
  <si>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</si>
  <si>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</si>
  <si>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</si>
  <si>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</si>
  <si>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</si>
  <si>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</si>
  <si>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</si>
  <si>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</si>
  <si>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</si>
  <si>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</si>
  <si>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</si>
  <si>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</si>
  <si>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</si>
  <si>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</si>
  <si>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</si>
  <si>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</si>
  <si>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</si>
  <si>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</si>
  <si>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</si>
  <si>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</si>
  <si>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</si>
  <si>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</si>
  <si>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</si>
  <si>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</si>
  <si>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</si>
  <si>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</si>
  <si>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</si>
  <si>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</si>
  <si>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</si>
  <si>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</si>
  <si>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</si>
  <si>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</si>
  <si>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</si>
  <si>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</si>
  <si>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</si>
  <si>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</si>
  <si>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</si>
  <si>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</si>
  <si>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</si>
  <si>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</si>
  <si>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</si>
  <si>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</si>
  <si>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</si>
  <si>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</si>
  <si>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</si>
  <si>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</si>
  <si>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</si>
  <si>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</si>
  <si>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</si>
  <si>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</si>
  <si>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</si>
  <si>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</si>
  <si>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</si>
  <si>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</si>
  <si>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</si>
  <si>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</si>
  <si>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</si>
  <si>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</si>
  <si>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</si>
  <si>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</si>
  <si>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</si>
  <si>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</si>
  <si>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</si>
  <si>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</si>
  <si>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</si>
  <si>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</si>
  <si>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</si>
  <si>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</si>
  <si>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</si>
  <si>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</si>
  <si>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</si>
  <si>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</si>
  <si>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</si>
  <si>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</si>
  <si>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</si>
  <si>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</si>
  <si>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</si>
  <si>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</si>
  <si>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</si>
  <si>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</si>
  <si>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</si>
  <si>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</si>
  <si>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</si>
  <si>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</si>
  <si>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</si>
  <si>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</si>
  <si>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</si>
  <si>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</si>
  <si>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</si>
  <si>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</si>
  <si>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</si>
  <si>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</si>
  <si>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</si>
  <si>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</si>
  <si>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</si>
  <si>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</si>
  <si>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</si>
  <si>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</si>
  <si>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</si>
  <si>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</si>
  <si>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</si>
  <si>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</si>
  <si>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</si>
  <si>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</si>
  <si>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</si>
  <si>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</si>
  <si>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</si>
  <si>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</si>
  <si>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</si>
  <si>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</si>
  <si>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</si>
  <si>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</si>
  <si>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</si>
  <si>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</si>
  <si>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</si>
  <si>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</si>
  <si>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</si>
  <si>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</si>
  <si>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</si>
  <si>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</si>
  <si>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</si>
  <si>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</si>
  <si>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</si>
  <si>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</si>
  <si>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</si>
  <si>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</si>
  <si>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</si>
  <si>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</si>
  <si>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</si>
  <si>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</si>
  <si>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</si>
  <si>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</si>
  <si>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</si>
  <si>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</si>
  <si>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</si>
  <si>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</si>
  <si>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</si>
  <si>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</si>
  <si>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</si>
  <si>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</si>
  <si>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</si>
  <si>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</si>
  <si>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</si>
  <si>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</si>
  <si>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</si>
  <si>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</si>
  <si>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</si>
  <si>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</si>
  <si>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</si>
  <si>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</si>
  <si>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</si>
  <si>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</si>
  <si>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</si>
  <si>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</si>
  <si>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</si>
  <si>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</si>
  <si>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</si>
  <si>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</si>
  <si>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</si>
  <si>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</si>
  <si>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</si>
  <si>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</si>
  <si>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</si>
  <si>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</si>
  <si>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</si>
  <si>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</si>
  <si>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</si>
  <si>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</si>
  <si>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</si>
  <si>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</si>
  <si>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</si>
  <si>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</si>
  <si>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</si>
  <si>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</si>
  <si>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</si>
  <si>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</si>
  <si>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</si>
  <si>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</si>
  <si>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</si>
  <si>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</si>
  <si>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</si>
  <si>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</si>
  <si>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</si>
  <si>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</si>
  <si>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</si>
  <si>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</si>
  <si>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</si>
  <si>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</si>
  <si>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</si>
  <si>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</si>
  <si>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</si>
  <si>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</si>
  <si>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</si>
  <si>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</si>
  <si>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</si>
  <si>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</si>
  <si>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</si>
  <si>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</si>
  <si>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</si>
  <si>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</si>
  <si>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</si>
  <si>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</si>
  <si>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</si>
  <si>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</si>
  <si>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</si>
  <si>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</si>
  <si>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</si>
  <si>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</si>
  <si>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</si>
  <si>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</si>
  <si>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</si>
  <si>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</si>
  <si>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</si>
  <si>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</si>
  <si>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</si>
  <si>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</si>
  <si>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</si>
  <si>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</si>
  <si>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</si>
  <si>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</si>
  <si>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</si>
  <si>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</si>
  <si>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</si>
  <si>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</si>
  <si>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</si>
  <si>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</si>
  <si>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</si>
  <si>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</si>
  <si>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</si>
  <si>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</si>
  <si>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</si>
  <si>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</si>
  <si>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</si>
  <si>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</si>
  <si>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</si>
  <si>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</si>
  <si>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</si>
  <si>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</si>
  <si>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</si>
  <si>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</si>
  <si>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</si>
  <si>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</si>
  <si>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</si>
  <si>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</si>
  <si>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</si>
  <si>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</si>
  <si>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</si>
  <si>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</si>
  <si>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</si>
  <si>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</si>
  <si>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</si>
  <si>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</si>
  <si>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</si>
  <si>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</si>
  <si>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</si>
  <si>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</si>
  <si>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</si>
  <si>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</si>
  <si>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</si>
  <si>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</si>
  <si>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</si>
  <si>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</si>
  <si>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</si>
  <si>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</si>
  <si>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</si>
  <si>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</si>
  <si>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</si>
  <si>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</si>
  <si>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</si>
  <si>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</si>
  <si>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</si>
  <si>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</si>
  <si>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</si>
  <si>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</si>
  <si>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</si>
  <si>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</si>
  <si>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</si>
  <si>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</si>
  <si>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</si>
  <si>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</si>
  <si>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</si>
  <si>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</si>
  <si>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</si>
  <si>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</si>
  <si>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</si>
  <si>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</si>
  <si>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</si>
  <si>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</si>
  <si>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</si>
  <si>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</si>
  <si>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</si>
  <si>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</si>
  <si>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</si>
  <si>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</si>
  <si>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</si>
  <si>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</si>
  <si>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</si>
  <si>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</si>
  <si>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</si>
  <si>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</si>
  <si>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</si>
  <si>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</si>
  <si>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</si>
  <si>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</si>
  <si>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</si>
  <si>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</si>
  <si>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</si>
  <si>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</si>
  <si>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</si>
  <si>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</si>
  <si>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</si>
  <si>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</si>
  <si>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</si>
  <si>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</si>
  <si>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</si>
  <si>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</si>
  <si>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</si>
  <si>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</si>
  <si>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</si>
  <si>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</si>
  <si>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</si>
  <si>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</si>
  <si>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</si>
  <si>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</si>
  <si>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</si>
  <si>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</si>
  <si>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</si>
  <si>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</si>
  <si>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</si>
  <si>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</si>
  <si>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</si>
  <si>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</si>
  <si>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</si>
  <si>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</si>
  <si>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</si>
  <si>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</si>
  <si>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</si>
  <si>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</si>
  <si>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</si>
  <si>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</si>
  <si>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</si>
  <si>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</si>
  <si>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</si>
  <si>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</si>
  <si>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</si>
  <si>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</si>
  <si>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</si>
  <si>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</si>
  <si>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</si>
  <si>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</si>
  <si>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</si>
  <si>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</si>
  <si>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</si>
  <si>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</si>
  <si>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</si>
  <si>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</si>
  <si>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</si>
  <si>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</si>
  <si>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</si>
  <si>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</si>
  <si>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</si>
  <si>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</si>
  <si>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</si>
  <si>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</si>
  <si>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</si>
  <si>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</si>
  <si>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</si>
  <si>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</si>
  <si>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</si>
  <si>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</si>
  <si>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</si>
  <si>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</si>
  <si>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</si>
  <si>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</si>
  <si>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</si>
  <si>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</si>
  <si>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</si>
  <si>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</si>
  <si>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</si>
  <si>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</si>
  <si>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</si>
  <si>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</si>
  <si>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</si>
  <si>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</si>
  <si>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</si>
  <si>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</si>
  <si>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</si>
  <si>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</si>
  <si>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</si>
  <si>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</si>
  <si>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</si>
  <si>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</si>
  <si>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</si>
  <si>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</si>
  <si>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</si>
  <si>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</si>
  <si>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</si>
  <si>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</si>
  <si>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</si>
  <si>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</si>
  <si>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</si>
  <si>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</si>
  <si>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</si>
  <si>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</si>
  <si>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</si>
  <si>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</si>
  <si>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</si>
  <si>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</si>
  <si>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</si>
  <si>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</si>
  <si>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</si>
  <si>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</si>
  <si>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</si>
  <si>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</si>
  <si>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</si>
  <si>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</si>
  <si>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</si>
  <si>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</si>
  <si>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</si>
  <si>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</si>
  <si>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</si>
  <si>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</si>
  <si>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</si>
  <si>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</si>
  <si>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</si>
  <si>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</si>
  <si>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</si>
  <si>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</si>
  <si>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</si>
  <si>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</si>
  <si>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</si>
  <si>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</si>
  <si>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</si>
  <si>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</si>
  <si>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</si>
  <si>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</si>
  <si>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</si>
  <si>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</si>
  <si>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</si>
  <si>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</si>
  <si>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</si>
  <si>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</si>
  <si>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</si>
  <si>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</si>
  <si>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</si>
  <si>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</si>
  <si>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</si>
  <si>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</si>
  <si>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</si>
  <si>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</si>
  <si>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</si>
  <si>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</si>
  <si>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</si>
  <si>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</si>
  <si>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</si>
  <si>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</si>
  <si>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</si>
  <si>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</si>
  <si>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</si>
  <si>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</si>
  <si>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</si>
  <si>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</si>
  <si>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</si>
  <si>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</si>
  <si>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</si>
  <si>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</si>
  <si>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</si>
  <si>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</si>
  <si>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</si>
  <si>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</si>
  <si>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</si>
  <si>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</si>
  <si>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</si>
  <si>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</si>
  <si>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</si>
  <si>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</si>
  <si>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</si>
  <si>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</si>
  <si>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</si>
  <si>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</si>
  <si>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</si>
  <si>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</si>
  <si>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</si>
  <si>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</si>
  <si>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</si>
  <si>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</si>
  <si>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</si>
  <si>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</si>
  <si>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</si>
  <si>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</si>
  <si>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</si>
  <si>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</si>
  <si>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</si>
  <si>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</si>
  <si>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</si>
  <si>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</si>
  <si>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</si>
  <si>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</si>
  <si>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</si>
  <si>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</si>
  <si>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</si>
  <si>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</si>
  <si>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</si>
  <si>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</si>
  <si>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</si>
  <si>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</si>
  <si>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</si>
  <si>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</si>
  <si>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</si>
  <si>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</si>
  <si>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</si>
  <si>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</si>
  <si>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</si>
  <si>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</si>
  <si>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</si>
  <si>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</si>
  <si>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</si>
  <si>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</si>
  <si>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</si>
  <si>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</si>
  <si>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</si>
  <si>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</si>
  <si>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</si>
  <si>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</si>
  <si>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</si>
  <si>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</si>
  <si>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</si>
  <si>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</si>
  <si>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</si>
  <si>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</si>
  <si>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</si>
  <si>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</si>
  <si>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</si>
  <si>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</si>
  <si>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</si>
  <si>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</si>
  <si>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</si>
  <si>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</si>
  <si>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</si>
  <si>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</si>
  <si>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</si>
  <si>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</si>
  <si>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</si>
  <si>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</si>
  <si>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</si>
  <si>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</si>
  <si>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</si>
  <si>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</si>
  <si>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</si>
  <si>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</si>
  <si>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</si>
  <si>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</si>
  <si>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</si>
  <si>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</si>
  <si>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</si>
  <si>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</si>
  <si>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</si>
  <si>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</si>
  <si>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</si>
  <si>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</si>
  <si>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</si>
  <si>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</si>
  <si>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</si>
  <si>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</si>
  <si>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</si>
  <si>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</si>
  <si>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</si>
  <si>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</si>
  <si>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</si>
  <si>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</si>
  <si>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</si>
  <si>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</si>
  <si>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</si>
  <si>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</si>
  <si>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</si>
  <si>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</si>
  <si>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</si>
  <si>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</si>
  <si>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</si>
  <si>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</si>
  <si>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</si>
  <si>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</si>
  <si>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</si>
  <si>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</si>
  <si>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</si>
  <si>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</si>
  <si>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</si>
  <si>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</si>
  <si>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</si>
  <si>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</si>
  <si>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</si>
  <si>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</si>
  <si>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</si>
  <si>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</si>
  <si>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</si>
  <si>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</si>
  <si>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</si>
  <si>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</si>
  <si>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</si>
  <si>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</si>
  <si>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</si>
  <si>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</si>
  <si>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</si>
  <si>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</si>
  <si>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</si>
  <si>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</si>
  <si>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</si>
  <si>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</si>
  <si>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</si>
  <si>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</si>
  <si>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</si>
  <si>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</si>
  <si>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</si>
  <si>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</si>
  <si>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</si>
  <si>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</si>
  <si>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</si>
  <si>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</si>
  <si>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</si>
  <si>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</si>
  <si>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</si>
  <si>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</si>
  <si>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</si>
  <si>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</si>
  <si>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</si>
  <si>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</si>
  <si>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</si>
  <si>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</si>
  <si>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</si>
  <si>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</si>
  <si>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</si>
  <si>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</si>
  <si>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</si>
  <si>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</si>
  <si>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</si>
  <si>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</si>
  <si>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</si>
  <si>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</si>
  <si>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</si>
  <si>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</si>
  <si>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</si>
  <si>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</si>
  <si>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</si>
  <si>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</si>
  <si>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</si>
  <si>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</si>
  <si>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</si>
  <si>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</si>
  <si>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</si>
  <si>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</si>
  <si>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</si>
  <si>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</si>
  <si>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</si>
  <si>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</si>
  <si>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</si>
  <si>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</si>
  <si>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</si>
  <si>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</si>
  <si>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</si>
  <si>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</si>
  <si>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</si>
  <si>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</si>
  <si>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</si>
  <si>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</si>
  <si>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</si>
  <si>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</si>
  <si>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</si>
  <si>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</si>
  <si>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</si>
  <si>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</si>
  <si>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</si>
  <si>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</si>
  <si>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</si>
  <si>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</si>
  <si>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</si>
  <si>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</si>
  <si>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</si>
  <si>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</si>
  <si>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</si>
  <si>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</si>
  <si>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</si>
  <si>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</si>
  <si>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</si>
  <si>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</si>
  <si>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</si>
  <si>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</si>
  <si>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</si>
  <si>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</si>
  <si>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</si>
  <si>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</si>
  <si>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</si>
  <si>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</si>
  <si>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</si>
  <si>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</si>
  <si>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</si>
  <si>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</si>
  <si>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</si>
  <si>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</si>
  <si>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</si>
  <si>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</si>
  <si>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</si>
  <si>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</si>
  <si>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</si>
  <si>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</si>
  <si>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</si>
  <si>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</si>
  <si>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</si>
  <si>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</si>
  <si>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</si>
  <si>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</si>
  <si>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</si>
  <si>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</si>
  <si>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</si>
  <si>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</si>
  <si>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</si>
  <si>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</si>
  <si>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</si>
  <si>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</si>
  <si>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</si>
  <si>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</si>
  <si>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</si>
  <si>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</si>
  <si>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</si>
  <si>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</si>
  <si>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</si>
  <si>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</si>
  <si>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</si>
  <si>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</si>
  <si>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</si>
  <si>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</si>
  <si>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</si>
  <si>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</si>
  <si>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</si>
  <si>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</si>
  <si>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</si>
  <si>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</si>
  <si>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</si>
  <si>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</si>
  <si>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</si>
  <si>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</si>
  <si>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</si>
  <si>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</si>
  <si>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</si>
  <si>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</si>
  <si>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</si>
  <si>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</si>
  <si>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</si>
  <si>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</si>
  <si>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</si>
  <si>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</si>
  <si>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</si>
  <si>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</si>
  <si>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</si>
  <si>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</si>
  <si>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</si>
  <si>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</si>
  <si>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</si>
  <si>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</si>
  <si>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</si>
  <si>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</si>
  <si>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</si>
  <si>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</si>
  <si>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</si>
  <si>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</si>
  <si>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</si>
  <si>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</si>
  <si>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</si>
  <si>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</si>
  <si>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</si>
  <si>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</si>
  <si>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</si>
  <si>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</si>
  <si>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</si>
  <si>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</si>
  <si>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</si>
  <si>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</si>
  <si>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</si>
  <si>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</si>
  <si>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</si>
  <si>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</si>
  <si>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</si>
  <si>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</si>
  <si>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</si>
  <si>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</si>
  <si>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</si>
  <si>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</si>
  <si>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</si>
  <si>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</si>
  <si>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</si>
  <si>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</si>
  <si>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</si>
  <si>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</si>
  <si>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</si>
  <si>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</si>
  <si>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</si>
  <si>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</si>
  <si>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</si>
  <si>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</si>
  <si>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</si>
  <si>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</si>
  <si>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</si>
  <si>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</si>
  <si>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</si>
  <si>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</si>
  <si>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</si>
  <si>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</si>
  <si>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</si>
  <si>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</si>
  <si>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</si>
  <si>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</si>
  <si>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</si>
  <si>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</si>
  <si>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</si>
  <si>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</si>
  <si>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</si>
  <si>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</si>
  <si>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</si>
  <si>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</si>
  <si>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</si>
  <si>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</si>
  <si>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</si>
  <si>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</si>
  <si>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</si>
  <si>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</si>
  <si>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</si>
  <si>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</si>
  <si>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</si>
  <si>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</si>
  <si>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</si>
  <si>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</si>
  <si>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</si>
  <si>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</si>
  <si>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</si>
  <si>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</si>
  <si>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</si>
  <si>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</si>
  <si>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</si>
  <si>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</si>
  <si>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</si>
  <si>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</si>
  <si>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</si>
  <si>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</si>
  <si>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</si>
  <si>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</si>
  <si>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</si>
  <si>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</si>
  <si>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</si>
  <si>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</si>
  <si>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</si>
  <si>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</si>
  <si>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</si>
  <si>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</si>
  <si>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</si>
  <si>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</si>
  <si>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</si>
  <si>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</si>
  <si>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</si>
  <si>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</si>
  <si>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</si>
  <si>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</si>
  <si>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</si>
  <si>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</si>
  <si>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</si>
  <si>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</si>
  <si>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</si>
  <si>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</si>
  <si>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</si>
  <si>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</si>
  <si>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</si>
  <si>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</si>
  <si>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</si>
  <si>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</si>
  <si>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</si>
  <si>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</si>
  <si>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</si>
  <si>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</si>
  <si>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</si>
  <si>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</si>
  <si>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</si>
  <si>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</si>
  <si>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</si>
  <si>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</si>
  <si>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</si>
  <si>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</si>
  <si>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</si>
  <si>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</si>
  <si>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</si>
  <si>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</si>
  <si>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</si>
  <si>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</si>
  <si>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</si>
  <si>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</si>
  <si>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</si>
  <si>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</si>
  <si>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</si>
  <si>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</si>
  <si>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</si>
  <si>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</si>
  <si>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</si>
  <si>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</si>
  <si>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</si>
  <si>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</si>
  <si>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</si>
  <si>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</si>
  <si>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</si>
  <si>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</si>
  <si>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</si>
  <si>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</si>
  <si>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</si>
  <si>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</si>
  <si>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</si>
  <si>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</si>
  <si>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</si>
  <si>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</si>
  <si>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</si>
  <si>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</si>
  <si>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</si>
  <si>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</si>
  <si>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</si>
  <si>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</si>
  <si>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</si>
  <si>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</si>
  <si>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</si>
  <si>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</si>
  <si>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</si>
  <si>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</si>
  <si>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</si>
  <si>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</si>
  <si>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</si>
  <si>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</si>
  <si>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</si>
  <si>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</si>
  <si>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</si>
  <si>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</si>
  <si>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</si>
  <si>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</si>
  <si>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</si>
  <si>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</si>
  <si>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</si>
  <si>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</si>
  <si>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</si>
  <si>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</si>
  <si>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</si>
  <si>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</si>
  <si>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</si>
  <si>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</si>
  <si>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</si>
  <si>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</si>
  <si>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</si>
  <si>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</si>
  <si>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</si>
  <si>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</si>
  <si>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</si>
  <si>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</si>
  <si>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</si>
  <si>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</si>
  <si>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</si>
  <si>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</si>
  <si>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</si>
  <si>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</si>
  <si>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</si>
  <si>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</si>
  <si>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</si>
  <si>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</si>
  <si>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</si>
  <si>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</si>
  <si>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</si>
  <si>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</si>
  <si>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</si>
  <si>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</si>
  <si>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</si>
  <si>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</si>
  <si>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</si>
  <si>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</si>
  <si>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</si>
  <si>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</si>
  <si>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</si>
  <si>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</si>
  <si>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</si>
  <si>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</si>
  <si>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</si>
  <si>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</si>
  <si>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</si>
  <si>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</si>
  <si>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</si>
  <si>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</si>
  <si>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</si>
  <si>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</si>
  <si>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</si>
  <si>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</si>
  <si>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</si>
  <si>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</si>
  <si>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</si>
  <si>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</si>
  <si>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</si>
  <si>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</si>
  <si>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</si>
  <si>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</si>
  <si>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</si>
  <si>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</si>
  <si>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</si>
  <si>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</si>
  <si>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</si>
  <si>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</si>
  <si>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</si>
  <si>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</si>
  <si>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</si>
  <si>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</si>
  <si>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</si>
  <si>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</si>
  <si>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</si>
  <si>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</si>
  <si>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</si>
  <si>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</si>
  <si>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</si>
  <si>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</si>
  <si>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</si>
  <si>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</si>
  <si>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</si>
  <si>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</si>
  <si>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</si>
  <si>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</si>
  <si>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</si>
  <si>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</si>
  <si>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</si>
  <si>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</si>
  <si>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</si>
  <si>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</si>
  <si>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</si>
  <si>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</si>
  <si>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</si>
  <si>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</si>
  <si>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</si>
  <si>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</si>
  <si>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</si>
  <si>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</si>
  <si>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</si>
  <si>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</si>
  <si>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</si>
  <si>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</si>
  <si>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</si>
  <si>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</si>
  <si>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</si>
  <si>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</si>
  <si>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</si>
  <si>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</si>
  <si>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</si>
  <si>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</si>
  <si>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</si>
  <si>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</si>
  <si>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</si>
  <si>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</si>
  <si>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</si>
  <si>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</si>
  <si>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</si>
  <si>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</si>
  <si>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</si>
  <si>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</si>
  <si>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</si>
  <si>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</si>
  <si>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</si>
  <si>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</si>
  <si>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</si>
  <si>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</si>
  <si>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</si>
  <si>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</si>
  <si>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</si>
  <si>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</si>
  <si>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</si>
  <si>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</si>
  <si>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</si>
  <si>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</si>
  <si>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</si>
  <si>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</si>
  <si>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</si>
  <si>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</si>
  <si>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</si>
  <si>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</si>
  <si>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</si>
  <si>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</si>
  <si>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</si>
  <si>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</si>
  <si>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</si>
  <si>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</si>
  <si>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</si>
  <si>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</si>
  <si>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</si>
  <si>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</si>
  <si>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</si>
  <si>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</si>
  <si>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</si>
  <si>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</si>
  <si>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</si>
  <si>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</si>
  <si>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</si>
  <si>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</si>
  <si>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</si>
  <si>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</si>
  <si>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</si>
  <si>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</si>
  <si>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</si>
  <si>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</si>
  <si>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</si>
  <si>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</si>
  <si>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</si>
  <si>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</si>
  <si>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</si>
  <si>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</si>
  <si>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</si>
  <si>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</si>
  <si>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</si>
  <si>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</si>
  <si>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</si>
  <si>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</si>
  <si>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</si>
  <si>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</si>
  <si>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</si>
  <si>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</si>
  <si>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</si>
  <si>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</si>
  <si>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</si>
  <si>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</si>
  <si>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</si>
  <si>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</si>
  <si>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</si>
  <si>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</si>
  <si>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</si>
  <si>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</si>
  <si>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</si>
  <si>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</si>
  <si>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</si>
  <si>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</si>
  <si>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</si>
  <si>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</si>
  <si>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</si>
  <si>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</si>
  <si>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</si>
  <si>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</si>
  <si>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</si>
  <si>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</si>
  <si>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</si>
  <si>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</si>
  <si>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</si>
  <si>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</si>
  <si>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</si>
  <si>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</si>
  <si>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</si>
  <si>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</si>
  <si>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</si>
  <si>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</si>
  <si>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</si>
  <si>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</si>
  <si>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</si>
  <si>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</si>
  <si>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</si>
  <si>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</si>
  <si>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</si>
  <si>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</si>
  <si>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</si>
  <si>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</si>
  <si>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</si>
  <si>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</si>
  <si>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</si>
  <si>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</si>
  <si>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</si>
  <si>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</si>
  <si>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</si>
  <si>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</si>
  <si>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</si>
  <si>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</si>
  <si>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</si>
  <si>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</si>
  <si>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</si>
  <si>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</si>
  <si>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</si>
  <si>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</si>
  <si>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</si>
  <si>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</si>
  <si>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</si>
  <si>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</si>
  <si>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</si>
  <si>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</si>
  <si>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</si>
  <si>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</si>
  <si>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</si>
  <si>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</si>
  <si>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</si>
  <si>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</si>
  <si>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</si>
  <si>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</si>
  <si>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</si>
  <si>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</si>
  <si>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</si>
  <si>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</si>
  <si>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</si>
  <si>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</si>
  <si>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</si>
  <si>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</si>
  <si>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</si>
  <si>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</si>
  <si>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</si>
  <si>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</si>
  <si>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</si>
  <si>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</si>
  <si>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</si>
  <si>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</si>
  <si>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</si>
  <si>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</si>
  <si>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</si>
  <si>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</si>
  <si>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</si>
  <si>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</si>
  <si>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</si>
  <si>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</si>
  <si>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</si>
  <si>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</si>
  <si>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</si>
  <si>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</si>
  <si>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</si>
  <si>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</si>
  <si>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</si>
  <si>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</si>
  <si>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</si>
  <si>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</si>
  <si>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</si>
  <si>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</si>
  <si>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</si>
  <si>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</si>
  <si>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</si>
  <si>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</si>
  <si>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</si>
  <si>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</si>
  <si>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</si>
  <si>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</si>
  <si>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</si>
  <si>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</si>
  <si>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</si>
  <si>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</si>
  <si>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</si>
  <si>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</si>
  <si>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</si>
  <si>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</si>
  <si>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</si>
  <si>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</si>
  <si>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</si>
  <si>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</si>
  <si>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</si>
  <si>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</si>
  <si>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</si>
  <si>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</si>
  <si>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</si>
  <si>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</si>
  <si>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</si>
  <si>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</si>
  <si>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</si>
  <si>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</si>
  <si>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</si>
  <si>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</si>
  <si>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</si>
  <si>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</si>
  <si>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</si>
  <si>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</si>
  <si>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</si>
  <si>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</si>
  <si>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</si>
  <si>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</si>
  <si>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</si>
  <si>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</si>
  <si>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</si>
  <si>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</si>
  <si>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</si>
  <si>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</si>
  <si>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</si>
  <si>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</si>
  <si>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</si>
  <si>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</si>
  <si>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</si>
  <si>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</si>
  <si>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</si>
  <si>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</si>
  <si>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</si>
  <si>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</si>
  <si>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</si>
  <si>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</si>
  <si>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</si>
  <si>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</si>
  <si>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</si>
  <si>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</si>
  <si>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</si>
  <si>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</si>
  <si>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</si>
  <si>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</si>
  <si>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</si>
  <si>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</si>
  <si>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</si>
  <si>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</si>
  <si>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</si>
  <si>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</si>
  <si>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</si>
  <si>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</si>
  <si>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</si>
  <si>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</si>
  <si>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</si>
  <si>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</si>
  <si>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</si>
  <si>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</si>
  <si>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</si>
  <si>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</si>
  <si>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</si>
  <si>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</si>
  <si>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</si>
  <si>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</si>
  <si>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</si>
  <si>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</si>
  <si>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</si>
  <si>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</si>
  <si>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</si>
  <si>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</si>
  <si>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</si>
  <si>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</si>
  <si>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</si>
  <si>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</si>
  <si>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</si>
  <si>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</si>
  <si>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</si>
  <si>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</si>
  <si>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</si>
  <si>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</si>
  <si>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</si>
  <si>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</si>
  <si>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</si>
  <si>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</si>
  <si>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</si>
  <si>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</si>
  <si>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</si>
  <si>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</si>
  <si>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</si>
  <si>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</si>
  <si>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</si>
  <si>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</si>
  <si>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</si>
  <si>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</si>
  <si>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</si>
  <si>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</si>
  <si>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</si>
  <si>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</si>
  <si>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</si>
  <si>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</si>
  <si>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</si>
  <si>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</si>
  <si>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</si>
  <si>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</si>
  <si>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</si>
  <si>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</si>
  <si>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</si>
  <si>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</si>
  <si>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</si>
  <si>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</si>
  <si>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</si>
  <si>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</si>
  <si>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</si>
  <si>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</si>
  <si>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</si>
  <si>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</si>
  <si>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</si>
  <si>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</si>
  <si>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</si>
  <si>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</si>
  <si>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</si>
  <si>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</si>
  <si>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</si>
  <si>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</si>
  <si>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</si>
  <si>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</si>
  <si>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</si>
  <si>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</si>
  <si>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</si>
  <si>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</si>
  <si>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</si>
  <si>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</si>
  <si>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</si>
  <si>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</si>
  <si>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</si>
  <si>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</si>
  <si>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</si>
  <si>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</si>
  <si>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</si>
  <si>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</si>
  <si>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</si>
  <si>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</si>
  <si>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</si>
  <si>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</si>
  <si>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</si>
  <si>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</si>
  <si>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</si>
  <si>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</si>
  <si>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</si>
  <si>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</si>
  <si>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</si>
  <si>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</si>
  <si>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</si>
  <si>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</si>
  <si>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</si>
  <si>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</si>
  <si>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</si>
  <si>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</si>
  <si>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</si>
  <si>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</si>
  <si>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</si>
  <si>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</si>
  <si>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</si>
  <si>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</si>
  <si>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</si>
  <si>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</si>
  <si>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</si>
  <si>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</si>
  <si>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</si>
  <si>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</si>
  <si>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</si>
  <si>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</si>
  <si>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</si>
  <si>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</si>
  <si>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</si>
  <si>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</si>
  <si>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</si>
  <si>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</si>
  <si>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</si>
  <si>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</si>
  <si>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</si>
  <si>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</si>
  <si>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</si>
  <si>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</si>
  <si>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</si>
  <si>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</si>
  <si>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</si>
  <si>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</si>
  <si>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</si>
  <si>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</si>
  <si>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</si>
  <si>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</si>
  <si>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</si>
  <si>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</si>
  <si>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</si>
  <si>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</si>
  <si>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</si>
  <si>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</si>
  <si>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</si>
  <si>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</si>
  <si>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</si>
  <si>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</si>
  <si>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</si>
  <si>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</si>
  <si>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</si>
  <si>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</si>
  <si>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</si>
  <si>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</si>
  <si>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</si>
  <si>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</si>
  <si>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</si>
  <si>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</si>
  <si>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</si>
  <si>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</si>
  <si>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</si>
  <si>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</si>
  <si>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</si>
  <si>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</si>
  <si>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</si>
  <si>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</si>
  <si>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</si>
  <si>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</si>
  <si>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</si>
  <si>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</si>
  <si>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</si>
  <si>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</si>
  <si>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</si>
  <si>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</si>
  <si>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</si>
  <si>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</si>
  <si>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</si>
  <si>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</si>
  <si>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</si>
  <si>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</si>
  <si>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</si>
  <si>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</si>
  <si>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</si>
  <si>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</si>
  <si>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</si>
  <si>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</si>
  <si>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</si>
  <si>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</si>
  <si>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</si>
  <si>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</si>
  <si>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</si>
  <si>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</si>
  <si>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</si>
  <si>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</si>
  <si>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</si>
  <si>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</si>
  <si>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</si>
  <si>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</si>
  <si>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</si>
  <si>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</si>
  <si>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</si>
  <si>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</si>
  <si>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</si>
  <si>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</si>
  <si>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</si>
  <si>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</si>
  <si>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</si>
  <si>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</si>
  <si>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</si>
  <si>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</si>
  <si>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</si>
  <si>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</si>
  <si>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</si>
  <si>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</si>
  <si>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</si>
  <si>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</si>
  <si>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</si>
  <si>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</si>
  <si>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</si>
  <si>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</si>
  <si>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</si>
  <si>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</si>
  <si>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</si>
  <si>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</si>
  <si>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</si>
  <si>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</si>
  <si>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</si>
  <si>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</si>
  <si>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</si>
  <si>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</si>
  <si>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</si>
  <si>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</si>
  <si>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</si>
  <si>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</si>
  <si>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</si>
  <si>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</si>
  <si>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</si>
  <si>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</si>
  <si>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</si>
  <si>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</si>
  <si>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</si>
  <si>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</si>
  <si>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</si>
  <si>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</si>
  <si>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</si>
  <si>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</si>
  <si>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</si>
  <si>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</si>
  <si>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</si>
  <si>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</si>
  <si>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</si>
  <si>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</si>
  <si>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</si>
  <si>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</si>
  <si>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</si>
  <si>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</si>
  <si>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</si>
  <si>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</si>
  <si>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</si>
  <si>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</si>
  <si>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</si>
  <si>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</si>
  <si>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</si>
  <si>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</si>
  <si>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</si>
  <si>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</si>
  <si>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</si>
  <si>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</si>
  <si>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</si>
  <si>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</si>
  <si>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</si>
  <si>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</si>
  <si>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</si>
  <si>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</si>
  <si>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</si>
  <si>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</si>
  <si>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</si>
  <si>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</si>
  <si>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</si>
  <si>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</si>
  <si>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</si>
  <si>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</si>
  <si>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</si>
  <si>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</si>
  <si>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</si>
  <si>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</si>
  <si>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</si>
  <si>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</si>
  <si>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</si>
  <si>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</si>
  <si>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</si>
  <si>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</si>
  <si>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</si>
  <si>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</si>
  <si>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</si>
  <si>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</si>
  <si>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</si>
  <si>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</si>
  <si>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</si>
  <si>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</si>
  <si>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</si>
  <si>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</si>
  <si>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</si>
  <si>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</si>
  <si>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</si>
  <si>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</si>
  <si>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</si>
  <si>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</si>
  <si>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</si>
  <si>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</si>
  <si>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</si>
  <si>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</si>
  <si>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</si>
  <si>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</si>
  <si>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</si>
  <si>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</si>
  <si>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</si>
  <si>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</si>
  <si>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</si>
  <si>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</si>
  <si>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</si>
  <si>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</si>
  <si>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</si>
  <si>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</si>
  <si>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</si>
  <si>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</si>
  <si>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</si>
  <si>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</si>
  <si>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</si>
  <si>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</si>
  <si>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</si>
  <si>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</si>
  <si>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</si>
  <si>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</si>
  <si>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</si>
  <si>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</si>
  <si>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</si>
  <si>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</si>
  <si>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</si>
  <si>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</si>
  <si>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</si>
  <si>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</si>
  <si>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</si>
  <si>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</si>
  <si>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</si>
  <si>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</si>
  <si>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</si>
  <si>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</si>
  <si>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</si>
  <si>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</si>
  <si>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</si>
  <si>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</si>
  <si>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</si>
  <si>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</si>
  <si>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</si>
  <si>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</si>
  <si>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</si>
  <si>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</si>
  <si>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</si>
  <si>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</si>
  <si>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</si>
  <si>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</si>
  <si>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</si>
  <si>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</si>
  <si>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</si>
  <si>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</si>
  <si>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</si>
  <si>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</si>
  <si>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</si>
  <si>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</si>
  <si>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</si>
  <si>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</si>
  <si>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</si>
  <si>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</si>
  <si>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</si>
  <si>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</si>
  <si>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</si>
  <si>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</si>
  <si>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</si>
  <si>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</si>
  <si>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</si>
  <si>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</si>
  <si>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</si>
  <si>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</si>
  <si>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</si>
  <si>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</si>
  <si>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</si>
  <si>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</si>
  <si>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</si>
  <si>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</si>
  <si>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</si>
  <si>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</si>
  <si>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</si>
  <si>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</si>
  <si>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</si>
  <si>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</si>
  <si>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</si>
  <si>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</si>
  <si>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</si>
  <si>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</si>
  <si>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</si>
  <si>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</si>
  <si>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</si>
  <si>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</si>
  <si>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</si>
  <si>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</si>
  <si>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</si>
  <si>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</si>
  <si>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</si>
  <si>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</si>
  <si>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</si>
  <si>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</si>
  <si>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</si>
  <si>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</si>
  <si>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</si>
  <si>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</si>
  <si>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</si>
  <si>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</si>
  <si>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</si>
  <si>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</si>
  <si>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</si>
  <si>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</si>
  <si>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</si>
  <si>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</si>
  <si>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</si>
  <si>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</si>
  <si>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</si>
  <si>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</si>
  <si>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</si>
  <si>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</si>
  <si>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</si>
  <si>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</si>
  <si>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</si>
  <si>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</si>
  <si>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</si>
  <si>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</si>
  <si>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</si>
  <si>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</si>
  <si>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</si>
  <si>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</si>
  <si>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</si>
  <si>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</si>
  <si>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</si>
  <si>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</si>
  <si>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</si>
  <si>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</si>
  <si>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</si>
  <si>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</si>
  <si>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</si>
  <si>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</si>
  <si>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</si>
  <si>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</si>
  <si>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</si>
  <si>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</si>
  <si>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</si>
  <si>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</si>
  <si>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</si>
  <si>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</si>
  <si>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</si>
  <si>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</si>
  <si>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</si>
  <si>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</si>
  <si>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</si>
  <si>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</si>
  <si>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</si>
  <si>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</si>
  <si>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</si>
  <si>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</si>
  <si>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</si>
  <si>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</si>
  <si>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</si>
  <si>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</si>
  <si>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</si>
  <si>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</si>
  <si>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</si>
  <si>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</si>
  <si>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</si>
  <si>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</si>
  <si>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</si>
  <si>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</si>
  <si>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</si>
  <si>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</si>
  <si>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</si>
  <si>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</si>
  <si>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</si>
  <si>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</si>
  <si>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</si>
  <si>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</si>
  <si>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</si>
  <si>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</si>
  <si>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</si>
  <si>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</si>
  <si>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</si>
  <si>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</si>
  <si>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</si>
  <si>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</si>
  <si>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</si>
  <si>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</si>
  <si>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</si>
  <si>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</si>
  <si>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</si>
  <si>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</si>
  <si>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</si>
  <si>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</si>
  <si>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</si>
  <si>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</si>
  <si>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</si>
  <si>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</si>
  <si>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</si>
  <si>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</si>
  <si>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</si>
  <si>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</si>
  <si>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</si>
  <si>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</si>
  <si>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</si>
  <si>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</si>
  <si>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</si>
  <si>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</si>
  <si>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</si>
  <si>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</si>
  <si>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</si>
  <si>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</si>
  <si>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</si>
  <si>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</si>
  <si>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</si>
  <si>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</si>
  <si>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</si>
  <si>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</si>
  <si>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</si>
  <si>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</si>
  <si>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</si>
  <si>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</si>
  <si>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</si>
  <si>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</si>
  <si>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</si>
  <si>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</si>
  <si>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</si>
  <si>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</si>
  <si>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</si>
  <si>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</si>
  <si>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</si>
  <si>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</si>
  <si>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</si>
  <si>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</si>
  <si>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</si>
  <si>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</si>
  <si>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</si>
  <si>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</si>
  <si>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</si>
  <si>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</si>
  <si>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</si>
  <si>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</si>
  <si>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</si>
  <si>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</si>
  <si>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</si>
  <si>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</si>
  <si>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</si>
  <si>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</si>
  <si>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</si>
  <si>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</si>
  <si>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</si>
  <si>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</si>
  <si>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</si>
  <si>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</si>
  <si>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</si>
  <si>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</si>
  <si>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</si>
  <si>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</si>
  <si>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</si>
  <si>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</si>
  <si>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</si>
  <si>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</si>
  <si>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</si>
  <si>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</si>
  <si>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</si>
  <si>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</si>
  <si>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</si>
  <si>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</si>
  <si>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</si>
  <si>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</si>
  <si>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</si>
  <si>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</si>
  <si>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</si>
  <si>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</si>
  <si>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</si>
  <si>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</si>
  <si>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</si>
  <si>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</si>
  <si>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</si>
  <si>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</si>
  <si>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</si>
  <si>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</si>
  <si>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</si>
  <si>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</si>
  <si>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</si>
  <si>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</si>
  <si>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</si>
  <si>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</si>
  <si>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</si>
  <si>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</si>
  <si>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</si>
  <si>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</si>
  <si>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</si>
  <si>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</si>
  <si>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</si>
  <si>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</si>
  <si>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</si>
  <si>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</si>
  <si>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</si>
  <si>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</si>
  <si>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</si>
  <si>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</si>
  <si>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</si>
  <si>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</si>
  <si>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</si>
  <si>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</si>
  <si>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</si>
  <si>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</si>
  <si>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</si>
  <si>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</si>
  <si>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</si>
  <si>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</si>
  <si>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</si>
  <si>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</si>
  <si>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</si>
  <si>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</si>
  <si>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</si>
  <si>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</si>
  <si>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</si>
  <si>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</si>
  <si>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</si>
  <si>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</si>
  <si>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</si>
  <si>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</si>
  <si>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</si>
  <si>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</si>
  <si>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</si>
  <si>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</si>
  <si>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</si>
  <si>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</si>
  <si>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</si>
  <si>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</si>
  <si>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</si>
  <si>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</si>
  <si>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</si>
  <si>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</si>
  <si>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</si>
  <si>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</si>
  <si>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</si>
  <si>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</si>
  <si>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</si>
  <si>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</si>
  <si>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</si>
  <si>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</si>
  <si>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</si>
  <si>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</si>
  <si>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</si>
  <si>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</si>
  <si>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</si>
  <si>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</si>
  <si>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</si>
  <si>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</si>
  <si>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</si>
  <si>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</si>
  <si>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</si>
  <si>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</si>
  <si>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</si>
  <si>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</si>
  <si>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</si>
  <si>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</si>
  <si>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</si>
  <si>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</si>
  <si>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</si>
  <si>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</si>
  <si>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</si>
  <si>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</si>
  <si>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</si>
  <si>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</si>
  <si>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</si>
  <si>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</si>
  <si>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</si>
  <si>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</si>
  <si>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</si>
  <si>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</si>
  <si>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</si>
  <si>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</si>
  <si>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</si>
  <si>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</si>
  <si>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</si>
  <si>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</si>
  <si>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</si>
  <si>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</si>
  <si>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</si>
  <si>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</si>
  <si>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</si>
  <si>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</si>
  <si>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</si>
  <si>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</si>
  <si>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</si>
  <si>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</si>
  <si>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</si>
  <si>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</si>
  <si>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</si>
  <si>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</si>
  <si>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</si>
  <si>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</si>
  <si>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</si>
  <si>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</si>
  <si>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</si>
  <si>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</si>
  <si>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</si>
  <si>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</si>
  <si>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</si>
  <si>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</si>
  <si>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</si>
  <si>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</si>
  <si>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</si>
  <si>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</si>
  <si>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</si>
  <si>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</si>
  <si>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</si>
  <si>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</si>
  <si>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</si>
  <si>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</si>
  <si>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</si>
  <si>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</si>
  <si>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</si>
  <si>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</si>
  <si>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</si>
  <si>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</si>
  <si>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</si>
  <si>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</si>
  <si>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</si>
  <si>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</si>
  <si>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</si>
  <si>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</si>
  <si>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</si>
  <si>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</si>
  <si>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</si>
  <si>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</si>
  <si>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</si>
  <si>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</si>
  <si>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</si>
  <si>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</si>
  <si>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</si>
  <si>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</si>
  <si>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</si>
  <si>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</si>
  <si>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</si>
  <si>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</si>
  <si>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</si>
  <si>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</si>
  <si>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</si>
  <si>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</si>
  <si>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</si>
  <si>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</si>
  <si>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</si>
  <si>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</si>
  <si>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</si>
  <si>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</si>
  <si>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</si>
  <si>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</si>
  <si>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</si>
  <si>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</si>
  <si>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</si>
  <si>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</si>
  <si>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</si>
  <si>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</si>
  <si>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</si>
  <si>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</si>
  <si>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</si>
  <si>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</si>
  <si>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</si>
  <si>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</si>
  <si>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</si>
  <si>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</si>
  <si>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</si>
  <si>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</si>
  <si>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</si>
  <si>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</si>
  <si>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</si>
  <si>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</si>
  <si>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</si>
  <si>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</si>
  <si>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</si>
  <si>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</si>
  <si>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</si>
  <si>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</si>
  <si>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</si>
  <si>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</si>
  <si>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</si>
  <si>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</si>
  <si>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</si>
  <si>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</si>
  <si>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</si>
  <si>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</si>
  <si>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</si>
  <si>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</si>
  <si>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</si>
  <si>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</si>
  <si>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</si>
  <si>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</si>
  <si>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</si>
  <si>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</si>
  <si>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</si>
  <si>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</si>
  <si>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</si>
  <si>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</si>
  <si>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</si>
  <si>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</si>
  <si>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</si>
  <si>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</si>
  <si>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</si>
  <si>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</si>
  <si>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</si>
  <si>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</si>
  <si>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</si>
  <si>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</si>
  <si>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</si>
  <si>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</si>
  <si>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</si>
  <si>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</si>
  <si>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</si>
  <si>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</si>
  <si>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</si>
  <si>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</si>
  <si>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</si>
  <si>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</si>
  <si>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</si>
  <si>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</si>
  <si>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</si>
  <si>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</si>
  <si>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</si>
  <si>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</si>
  <si>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</si>
  <si>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</si>
  <si>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</si>
  <si>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</si>
  <si>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</si>
  <si>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</si>
  <si>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</si>
  <si>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</si>
  <si>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</si>
  <si>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</si>
  <si>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</si>
  <si>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</si>
  <si>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</si>
  <si>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</si>
  <si>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</si>
  <si>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</si>
  <si>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</si>
  <si>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</si>
  <si>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</si>
  <si>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</si>
  <si>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</si>
  <si>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</si>
  <si>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</si>
  <si>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</si>
  <si>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</si>
  <si>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</si>
  <si>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</si>
  <si>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</si>
  <si>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</si>
  <si>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</si>
  <si>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</si>
  <si>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</si>
  <si>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</si>
  <si>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</si>
  <si>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</si>
  <si>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</si>
  <si>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</si>
  <si>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</si>
  <si>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</si>
  <si>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</si>
  <si>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</si>
  <si>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</si>
  <si>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</si>
  <si>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</si>
  <si>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</si>
  <si>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</si>
  <si>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</si>
  <si>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</si>
  <si>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</si>
  <si>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</si>
  <si>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</si>
  <si>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</si>
  <si>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</si>
  <si>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</si>
  <si>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</si>
  <si>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</si>
  <si>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</si>
  <si>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</si>
  <si>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</si>
  <si>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</si>
  <si>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</si>
  <si>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</si>
  <si>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</si>
  <si>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</si>
  <si>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</si>
  <si>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</si>
  <si>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</si>
  <si>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</si>
  <si>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</si>
  <si>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</si>
  <si>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</si>
  <si>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</si>
  <si>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</si>
  <si>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</si>
  <si>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</si>
  <si>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</si>
  <si>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</si>
  <si>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</si>
  <si>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</si>
  <si>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</si>
  <si>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</si>
  <si>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</si>
  <si>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</si>
  <si>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</si>
  <si>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</si>
  <si>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</si>
  <si>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</si>
  <si>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</si>
  <si>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</si>
  <si>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</si>
  <si>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</si>
  <si>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</si>
  <si>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</si>
  <si>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</si>
  <si>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</si>
  <si>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</si>
  <si>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</si>
  <si>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</si>
  <si>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</si>
  <si>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</si>
  <si>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</si>
  <si>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</si>
  <si>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</si>
  <si>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</si>
  <si>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</si>
  <si>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</si>
  <si>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</si>
  <si>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</si>
  <si>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</si>
  <si>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</si>
  <si>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</si>
  <si>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</si>
  <si>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</si>
  <si>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</si>
  <si>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</si>
  <si>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</si>
  <si>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</si>
  <si>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</si>
  <si>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</si>
  <si>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</si>
  <si>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</si>
  <si>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</si>
  <si>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</si>
  <si>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</si>
  <si>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</si>
  <si>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</si>
  <si>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</si>
  <si>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</si>
  <si>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</si>
  <si>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</si>
  <si>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</si>
  <si>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</si>
  <si>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</si>
  <si>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</si>
  <si>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</si>
  <si>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</si>
  <si>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</si>
  <si>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</si>
  <si>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</si>
  <si>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</si>
  <si>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</si>
  <si>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</si>
  <si>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</si>
  <si>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</si>
  <si>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</si>
  <si>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</si>
  <si>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</si>
  <si>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</si>
  <si>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</si>
  <si>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</si>
  <si>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</si>
  <si>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</si>
  <si>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</si>
  <si>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</si>
  <si>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</si>
  <si>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</si>
  <si>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</si>
  <si>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</si>
  <si>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</si>
  <si>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</si>
  <si>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</si>
  <si>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</si>
  <si>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</si>
  <si>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</si>
  <si>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</si>
  <si>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</si>
  <si>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</si>
  <si>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</si>
  <si>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</si>
  <si>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</si>
  <si>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</si>
  <si>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</si>
  <si>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</si>
  <si>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</si>
  <si>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</si>
  <si>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</si>
  <si>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</si>
  <si>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</si>
  <si>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</si>
  <si>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</si>
  <si>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</si>
  <si>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</si>
  <si>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</si>
  <si>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</si>
  <si>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</si>
  <si>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</si>
  <si>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</si>
  <si>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</si>
  <si>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</si>
  <si>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</si>
  <si>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</si>
  <si>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</si>
  <si>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</si>
  <si>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</si>
  <si>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</si>
  <si>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</si>
  <si>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</si>
  <si>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</si>
  <si>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</si>
  <si>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</si>
  <si>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</si>
  <si>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</si>
  <si>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</si>
  <si>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</si>
  <si>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</si>
  <si>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</si>
  <si>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</si>
  <si>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</si>
  <si>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</si>
  <si>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</si>
  <si>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</si>
  <si>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</si>
  <si>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</si>
  <si>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</si>
  <si>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</si>
  <si>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</si>
  <si>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</si>
  <si>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</si>
  <si>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</si>
  <si>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</si>
  <si>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</si>
  <si>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</si>
  <si>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</si>
  <si>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</si>
  <si>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</si>
  <si>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</si>
  <si>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</si>
  <si>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</si>
  <si>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</si>
  <si>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</si>
  <si>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</si>
  <si>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</si>
  <si>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</si>
  <si>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</si>
  <si>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</si>
  <si>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</si>
  <si>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</si>
  <si>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</si>
  <si>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</si>
  <si>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</si>
  <si>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</si>
  <si>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</si>
  <si>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</si>
  <si>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</si>
  <si>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</si>
  <si>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</si>
  <si>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</si>
  <si>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</si>
  <si>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</si>
  <si>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</si>
  <si>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</si>
  <si>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</si>
  <si>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</si>
  <si>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</si>
  <si>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</si>
  <si>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</si>
  <si>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</si>
  <si>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</si>
  <si>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</si>
  <si>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</si>
  <si>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</si>
  <si>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</si>
  <si>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</si>
  <si>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</si>
  <si>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</si>
  <si>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</si>
  <si>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</si>
  <si>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</si>
  <si>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</si>
  <si>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</si>
  <si>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</si>
  <si>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</si>
  <si>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</si>
  <si>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</si>
  <si>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</si>
  <si>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</si>
  <si>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</si>
  <si>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</si>
  <si>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</si>
  <si>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</si>
  <si>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</si>
  <si>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</si>
  <si>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</si>
  <si>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</si>
  <si>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</si>
  <si>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</si>
  <si>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</si>
  <si>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</si>
  <si>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</si>
  <si>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</si>
  <si>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</si>
  <si>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</si>
  <si>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</si>
  <si>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</si>
  <si>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</si>
  <si>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</si>
  <si>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</si>
  <si>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</si>
  <si>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</si>
  <si>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</si>
  <si>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</si>
  <si>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</si>
  <si>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</si>
  <si>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</si>
  <si>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</si>
  <si>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</si>
  <si>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</si>
  <si>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</si>
  <si>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</si>
  <si>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</si>
  <si>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</si>
  <si>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</si>
  <si>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</si>
  <si>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</si>
  <si>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</si>
  <si>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</si>
  <si>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</si>
  <si>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</si>
  <si>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</si>
  <si>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</si>
  <si>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</si>
  <si>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</si>
  <si>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</si>
  <si>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</si>
  <si>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</si>
  <si>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</si>
  <si>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</si>
  <si>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</si>
  <si>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</si>
  <si>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</si>
  <si>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</si>
  <si>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</si>
  <si>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</si>
  <si>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</si>
  <si>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</si>
  <si>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</si>
  <si>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</si>
  <si>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</si>
  <si>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</si>
  <si>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</si>
  <si>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</si>
  <si>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</si>
  <si>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</si>
  <si>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</si>
  <si>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</si>
  <si>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</si>
  <si>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</si>
  <si>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</si>
  <si>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</si>
  <si>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</si>
  <si>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</si>
  <si>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</si>
  <si>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</si>
  <si>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</si>
  <si>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</si>
  <si>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</si>
  <si>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</si>
  <si>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</si>
  <si>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</si>
  <si>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</si>
  <si>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</si>
  <si>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</si>
  <si>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</si>
  <si>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</si>
  <si>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</si>
  <si>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</si>
  <si>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</si>
  <si>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</si>
  <si>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</si>
  <si>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</si>
  <si>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</si>
  <si>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</si>
  <si>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</si>
  <si>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</si>
  <si>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</si>
  <si>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</si>
  <si>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</si>
  <si>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</si>
  <si>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</si>
  <si>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</si>
  <si>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</si>
  <si>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</si>
  <si>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</si>
  <si>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</si>
  <si>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</si>
  <si>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</si>
  <si>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</si>
  <si>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</si>
  <si>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</si>
  <si>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</si>
  <si>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</si>
  <si>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</si>
  <si>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</si>
  <si>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</si>
  <si>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</si>
  <si>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</si>
  <si>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</si>
  <si>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</si>
  <si>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</si>
  <si>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</si>
  <si>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</si>
  <si>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</si>
  <si>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</si>
  <si>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</si>
  <si>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</si>
  <si>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</si>
  <si>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</si>
  <si>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</si>
  <si>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</si>
  <si>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</si>
  <si>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</si>
  <si>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</si>
  <si>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</si>
  <si>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</si>
  <si>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</si>
  <si>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</si>
  <si>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</si>
  <si>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</si>
  <si>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</si>
  <si>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</si>
  <si>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</si>
  <si>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</si>
  <si>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</si>
  <si>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</si>
  <si>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</si>
  <si>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</si>
  <si>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</si>
  <si>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</si>
  <si>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</si>
  <si>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</si>
  <si>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</si>
  <si>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</si>
  <si>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</si>
  <si>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</si>
  <si>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</si>
  <si>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</si>
  <si>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</si>
  <si>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</si>
  <si>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</si>
  <si>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</si>
  <si>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</si>
  <si>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</si>
  <si>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</si>
  <si>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</si>
  <si>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</si>
  <si>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</si>
  <si>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</si>
  <si>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</si>
  <si>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</si>
  <si>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</si>
  <si>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</si>
  <si>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</si>
  <si>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</si>
  <si>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</si>
  <si>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</si>
  <si>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</si>
  <si>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</si>
  <si>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</si>
  <si>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</si>
  <si>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</si>
  <si>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</si>
  <si>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</si>
  <si>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</si>
  <si>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</si>
  <si>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</si>
  <si>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</si>
  <si>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</si>
  <si>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</si>
  <si>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</si>
  <si>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</si>
  <si>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</si>
  <si>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</si>
  <si>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</si>
  <si>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</si>
  <si>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</si>
  <si>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</si>
  <si>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</si>
  <si>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</si>
  <si>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</si>
  <si>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</si>
  <si>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</si>
  <si>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</si>
  <si>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</si>
  <si>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</si>
  <si>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</si>
  <si>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</si>
  <si>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</si>
  <si>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</si>
  <si>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</si>
  <si>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</si>
  <si>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</si>
  <si>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</si>
  <si>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</si>
  <si>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</si>
  <si>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</si>
  <si>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</si>
  <si>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</si>
  <si>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</si>
  <si>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</si>
  <si>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</si>
  <si>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</si>
  <si>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</si>
  <si>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</si>
  <si>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</si>
  <si>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</si>
  <si>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</si>
  <si>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</si>
  <si>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</si>
  <si>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</si>
  <si>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</si>
  <si>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</si>
  <si>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</si>
  <si>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</si>
  <si>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</si>
  <si>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</si>
  <si>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</si>
  <si>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</si>
  <si>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</si>
  <si>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</si>
  <si>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</si>
  <si>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</si>
  <si>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</si>
  <si>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</si>
  <si>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</si>
  <si>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</si>
  <si>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</si>
  <si>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</si>
  <si>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</si>
  <si>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</si>
  <si>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</si>
  <si>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</si>
  <si>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</si>
  <si>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</si>
  <si>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</si>
  <si>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</si>
  <si>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</si>
  <si>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</si>
  <si>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</si>
  <si>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</si>
  <si>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</si>
  <si>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</si>
  <si>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</si>
  <si>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</si>
  <si>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</si>
  <si>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</si>
  <si>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</si>
  <si>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</si>
  <si>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</si>
  <si>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</si>
  <si>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</si>
  <si>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</si>
  <si>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</si>
  <si>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</si>
  <si>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</si>
  <si>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</si>
  <si>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</si>
  <si>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</si>
  <si>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</si>
  <si>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</si>
  <si>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</si>
  <si>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</si>
  <si>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</si>
  <si>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</si>
  <si>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</si>
  <si>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</si>
  <si>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</si>
  <si>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</si>
  <si>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</si>
  <si>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</si>
  <si>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</si>
  <si>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</si>
  <si>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</si>
  <si>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</si>
  <si>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</si>
  <si>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</si>
  <si>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</si>
  <si>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</si>
  <si>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</si>
  <si>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</si>
  <si>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</si>
  <si>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</si>
  <si>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</si>
  <si>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</si>
  <si>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</si>
  <si>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</si>
  <si>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</si>
  <si>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</si>
  <si>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</si>
  <si>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</si>
  <si>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</si>
  <si>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</si>
  <si>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</si>
  <si>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</si>
  <si>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</si>
  <si>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</si>
  <si>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</si>
  <si>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</si>
  <si>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</si>
  <si>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</si>
  <si>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</si>
  <si>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</si>
  <si>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</si>
  <si>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</si>
  <si>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</si>
  <si>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</si>
  <si>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</si>
  <si>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</si>
  <si>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</si>
  <si>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</si>
  <si>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</si>
  <si>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</si>
  <si>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</si>
  <si>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</si>
  <si>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</si>
  <si>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</si>
  <si>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</si>
  <si>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</si>
  <si>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</si>
  <si>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</si>
  <si>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</si>
  <si>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</si>
  <si>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</si>
  <si>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</si>
  <si>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</si>
  <si>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</si>
  <si>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</si>
  <si>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</si>
  <si>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</si>
  <si>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</si>
  <si>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</si>
  <si>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</si>
  <si>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</si>
  <si>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</si>
  <si>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</si>
  <si>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</si>
  <si>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</si>
  <si>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</si>
  <si>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</si>
  <si>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</si>
  <si>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</si>
  <si>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</si>
  <si>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</si>
  <si>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</si>
  <si>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</si>
  <si>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</si>
  <si>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</si>
  <si>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</si>
  <si>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</si>
  <si>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</si>
  <si>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</si>
  <si>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</si>
  <si>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</si>
  <si>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</si>
  <si>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</si>
  <si>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</si>
  <si>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</si>
  <si>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</si>
  <si>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</si>
  <si>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</si>
  <si>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</si>
  <si>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</si>
  <si>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</si>
  <si>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</si>
  <si>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</si>
  <si>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</si>
  <si>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</si>
  <si>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</si>
  <si>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</si>
  <si>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</si>
  <si>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</si>
  <si>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</si>
  <si>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</si>
  <si>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</si>
  <si>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</si>
  <si>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</si>
  <si>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</si>
  <si>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</si>
  <si>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</si>
  <si>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</si>
  <si>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</si>
  <si>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</si>
  <si>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</si>
  <si>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</si>
  <si>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</si>
  <si>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</si>
  <si>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</si>
  <si>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</si>
  <si>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</si>
  <si>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</si>
  <si>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</si>
  <si>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</si>
  <si>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</si>
  <si>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</si>
  <si>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</si>
  <si>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</si>
  <si>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</si>
  <si>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</si>
  <si>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</si>
  <si>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</si>
  <si>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</si>
  <si>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</si>
  <si>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</si>
  <si>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</si>
  <si>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</si>
  <si>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</si>
  <si>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</si>
  <si>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</si>
  <si>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</si>
  <si>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</si>
  <si>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</si>
  <si>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</si>
  <si>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</si>
  <si>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</si>
  <si>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</si>
  <si>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</si>
  <si>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</si>
  <si>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</si>
  <si>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</si>
  <si>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</si>
  <si>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</si>
  <si>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</si>
  <si>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</si>
  <si>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</si>
  <si>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</si>
  <si>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</si>
  <si>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</si>
  <si>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</si>
  <si>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</si>
  <si>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</si>
  <si>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</si>
  <si>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</si>
  <si>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</si>
  <si>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</si>
  <si>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</si>
  <si>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</si>
  <si>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</si>
  <si>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</si>
  <si>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</si>
  <si>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</si>
  <si>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</si>
  <si>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</si>
  <si>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</si>
  <si>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</si>
  <si>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</si>
  <si>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</si>
  <si>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</si>
  <si>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</si>
  <si>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</si>
  <si>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</si>
  <si>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</si>
  <si>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</si>
  <si>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</si>
  <si>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</si>
  <si>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</si>
  <si>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</si>
  <si>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</si>
  <si>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</si>
  <si>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</si>
  <si>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</si>
  <si>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</si>
  <si>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</si>
  <si>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</si>
  <si>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</si>
  <si>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</si>
  <si>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</si>
  <si>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</si>
  <si>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</si>
  <si>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</si>
  <si>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</si>
  <si>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</si>
  <si>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</si>
  <si>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</si>
  <si>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</si>
  <si>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</si>
  <si>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</si>
  <si>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</si>
  <si>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</si>
  <si>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</si>
  <si>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</si>
  <si>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</si>
  <si>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</si>
  <si>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</si>
  <si>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</si>
  <si>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</si>
  <si>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</si>
  <si>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</si>
  <si>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</si>
  <si>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</si>
  <si>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</si>
  <si>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</si>
  <si>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</si>
  <si>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</si>
  <si>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</si>
  <si>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</si>
  <si>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</si>
  <si>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</si>
  <si>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</si>
  <si>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</si>
  <si>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</si>
  <si>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</si>
  <si>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</si>
  <si>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</si>
  <si>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</si>
  <si>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</si>
  <si>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</si>
  <si>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</si>
  <si>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</si>
  <si>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</si>
  <si>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</si>
  <si>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</si>
  <si>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</si>
  <si>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</si>
  <si>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</si>
  <si>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</si>
  <si>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</si>
  <si>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</si>
  <si>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</si>
  <si>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</si>
  <si>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</si>
  <si>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</si>
  <si>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</si>
  <si>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</si>
  <si>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</si>
  <si>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</si>
  <si>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</si>
  <si>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</si>
  <si>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</si>
  <si>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</si>
  <si>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</si>
  <si>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</si>
  <si>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</si>
  <si>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</si>
  <si>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</si>
  <si>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</si>
  <si>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</si>
  <si>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</si>
  <si>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</si>
  <si>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</si>
  <si>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</si>
  <si>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</si>
  <si>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</si>
  <si>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</si>
  <si>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</si>
  <si>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</si>
  <si>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</si>
  <si>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</si>
  <si>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</si>
  <si>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</si>
  <si>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</si>
  <si>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</si>
  <si>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</si>
  <si>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</si>
  <si>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</si>
  <si>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</si>
  <si>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</si>
  <si>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</si>
  <si>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</si>
  <si>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</si>
  <si>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</si>
  <si>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</si>
  <si>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</si>
  <si>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</si>
  <si>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</si>
  <si>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</si>
  <si>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</si>
  <si>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</si>
  <si>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</si>
  <si>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</si>
  <si>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</si>
  <si>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</si>
  <si>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</si>
  <si>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</si>
  <si>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</si>
  <si>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</si>
  <si>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</si>
  <si>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</si>
  <si>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</si>
  <si>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</si>
  <si>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</si>
  <si>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</si>
  <si>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</si>
  <si>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</si>
  <si>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</si>
  <si>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</si>
  <si>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</si>
  <si>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</si>
  <si>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</si>
  <si>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</si>
  <si>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</si>
  <si>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</si>
  <si>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</si>
  <si>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</si>
  <si>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</si>
  <si>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</si>
  <si>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</si>
  <si>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</si>
  <si>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</si>
  <si>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</si>
  <si>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</si>
  <si>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</si>
  <si>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</si>
  <si>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</si>
  <si>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</si>
  <si>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</si>
  <si>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</si>
  <si>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</si>
  <si>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</si>
  <si>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</si>
  <si>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</si>
  <si>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</si>
  <si>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</si>
  <si>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</si>
  <si>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</si>
  <si>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</si>
  <si>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</si>
  <si>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</si>
  <si>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</si>
  <si>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</si>
  <si>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</si>
  <si>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</si>
  <si>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</si>
  <si>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</si>
  <si>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</si>
  <si>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</si>
  <si>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</si>
  <si>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</si>
  <si>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</si>
  <si>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</si>
  <si>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</si>
  <si>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</si>
  <si>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</si>
  <si>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</si>
  <si>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</si>
  <si>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</si>
  <si>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</si>
  <si>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</si>
  <si>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</si>
  <si>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</si>
  <si>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</si>
  <si>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</si>
  <si>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</si>
  <si>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</si>
  <si>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</si>
  <si>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</si>
  <si>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</si>
  <si>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</si>
  <si>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</si>
  <si>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</si>
  <si>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</si>
  <si>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</si>
  <si>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</si>
  <si>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</si>
  <si>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</si>
  <si>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</si>
  <si>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</si>
  <si>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</si>
  <si>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</si>
  <si>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</si>
  <si>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</si>
  <si>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</si>
  <si>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</si>
  <si>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</si>
  <si>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</si>
  <si>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</si>
  <si>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</si>
  <si>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</si>
  <si>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</si>
  <si>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</si>
  <si>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</si>
  <si>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</si>
  <si>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</si>
  <si>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</si>
  <si>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</si>
  <si>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</si>
  <si>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</si>
  <si>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</si>
  <si>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</si>
  <si>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</si>
  <si>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</si>
  <si>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</si>
  <si>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</si>
  <si>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</si>
  <si>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</si>
  <si>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</si>
  <si>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</si>
  <si>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</si>
  <si>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</si>
  <si>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</si>
  <si>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</si>
  <si>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</si>
  <si>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</si>
  <si>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</si>
  <si>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</si>
  <si>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</si>
  <si>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</si>
  <si>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</si>
  <si>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</si>
  <si>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</si>
  <si>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</si>
  <si>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</si>
  <si>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</si>
  <si>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</si>
  <si>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</si>
  <si>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</si>
  <si>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</si>
  <si>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</si>
  <si>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</si>
  <si>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</si>
  <si>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</si>
  <si>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</si>
  <si>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</si>
  <si>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</si>
  <si>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</si>
  <si>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</si>
  <si>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</si>
  <si>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</si>
  <si>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</si>
  <si>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</si>
  <si>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</si>
  <si>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</si>
  <si>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</si>
  <si>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</si>
  <si>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</si>
  <si>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</si>
  <si>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</si>
  <si>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</si>
  <si>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</si>
  <si>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</si>
  <si>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</si>
  <si>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</si>
  <si>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</si>
  <si>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</si>
  <si>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</si>
  <si>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</si>
  <si>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</si>
  <si>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</si>
  <si>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</si>
  <si>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</si>
  <si>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</si>
  <si>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</si>
  <si>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</si>
  <si>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</si>
  <si>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</si>
  <si>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</si>
  <si>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</si>
  <si>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</si>
  <si>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</si>
  <si>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</si>
  <si>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</si>
  <si>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</si>
  <si>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</si>
  <si>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</si>
  <si>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</si>
  <si>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</si>
  <si>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</si>
  <si>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</si>
  <si>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</si>
  <si>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</si>
  <si>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</si>
  <si>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</si>
  <si>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</si>
  <si>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</si>
  <si>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</si>
  <si>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</si>
  <si>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</si>
  <si>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</si>
  <si>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</si>
  <si>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</si>
  <si>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</si>
  <si>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</si>
  <si>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</si>
  <si>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</si>
  <si>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</si>
  <si>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</si>
  <si>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</si>
  <si>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</si>
  <si>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</si>
  <si>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</si>
  <si>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</si>
  <si>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</si>
  <si>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</si>
  <si>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</si>
  <si>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</si>
  <si>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</si>
  <si>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</si>
  <si>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</si>
  <si>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</si>
  <si>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</si>
  <si>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</si>
  <si>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</si>
  <si>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</si>
  <si>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</si>
  <si>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</si>
  <si>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</si>
  <si>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</si>
  <si>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</si>
  <si>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</si>
  <si>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</si>
  <si>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</si>
  <si>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</si>
  <si>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</si>
  <si>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</si>
  <si>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</si>
  <si>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</si>
  <si>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</si>
  <si>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</si>
  <si>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</si>
  <si>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</si>
  <si>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</si>
  <si>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</si>
  <si>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</si>
  <si>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</si>
  <si>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</si>
  <si>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</si>
  <si>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</si>
  <si>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</si>
  <si>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</si>
  <si>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</si>
  <si>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</si>
  <si>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</si>
  <si>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</si>
  <si>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</si>
  <si>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</si>
  <si>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</si>
  <si>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</si>
  <si>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</si>
  <si>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</si>
  <si>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</si>
  <si>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</si>
  <si>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</si>
  <si>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</si>
  <si>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</si>
  <si>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</si>
  <si>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</si>
  <si>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</si>
  <si>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</si>
  <si>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</si>
  <si>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</si>
  <si>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</si>
  <si>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</si>
  <si>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</si>
  <si>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</si>
  <si>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</si>
  <si>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</si>
  <si>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</si>
  <si>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</si>
  <si>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</si>
  <si>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</si>
  <si>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</si>
  <si>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</si>
  <si>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</si>
  <si>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</si>
  <si>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</si>
  <si>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</si>
  <si>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</si>
  <si>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</si>
  <si>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</si>
  <si>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</si>
  <si>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</si>
  <si>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</si>
  <si>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</si>
  <si>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</si>
  <si>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</si>
  <si>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</si>
  <si>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</si>
  <si>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</si>
  <si>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</si>
  <si>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</si>
  <si>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</si>
  <si>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</si>
  <si>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</si>
  <si>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</si>
  <si>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</si>
  <si>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</si>
  <si>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</si>
  <si>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</si>
  <si>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</si>
  <si>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</si>
  <si>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</si>
  <si>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</si>
  <si>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</si>
  <si>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</si>
  <si>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</si>
  <si>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</si>
  <si>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</si>
  <si>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</si>
  <si>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</si>
  <si>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</si>
  <si>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</si>
  <si>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</si>
  <si>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</si>
  <si>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</si>
  <si>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</si>
  <si>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</si>
  <si>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</si>
  <si>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</si>
  <si>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</si>
  <si>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</si>
  <si>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</si>
  <si>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</si>
  <si>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</si>
  <si>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</si>
  <si>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</si>
  <si>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</si>
  <si>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</si>
  <si>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</si>
  <si>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</si>
  <si>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</si>
  <si>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</si>
  <si>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</si>
  <si>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</si>
  <si>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</si>
  <si>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</si>
  <si>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</si>
  <si>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</si>
  <si>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</si>
  <si>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</si>
  <si>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</si>
  <si>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</si>
  <si>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</si>
  <si>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</si>
  <si>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</si>
  <si>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</si>
  <si>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</si>
  <si>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</si>
  <si>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</si>
  <si>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</si>
  <si>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</si>
  <si>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</si>
  <si>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</si>
  <si>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</si>
  <si>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</si>
  <si>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</si>
  <si>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</si>
  <si>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</si>
  <si>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</si>
  <si>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</si>
  <si>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</si>
  <si>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</si>
  <si>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</si>
  <si>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</si>
  <si>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</si>
  <si>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</si>
  <si>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</si>
  <si>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</si>
  <si>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</si>
  <si>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</si>
  <si>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</si>
  <si>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</si>
  <si>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</si>
  <si>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</si>
  <si>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</si>
  <si>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</si>
  <si>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</si>
  <si>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</si>
  <si>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</si>
  <si>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</si>
  <si>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</si>
  <si>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</si>
  <si>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</si>
  <si>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</si>
  <si>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</si>
  <si>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</si>
  <si>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</si>
  <si>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</si>
  <si>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</si>
  <si>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</si>
  <si>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</si>
  <si>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</si>
  <si>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</si>
  <si>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</si>
  <si>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</si>
  <si>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</si>
  <si>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</si>
  <si>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</si>
  <si>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</si>
  <si>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</si>
  <si>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</si>
  <si>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</si>
  <si>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</si>
  <si>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</si>
  <si>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</si>
  <si>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</si>
  <si>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</si>
  <si>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</si>
  <si>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</si>
  <si>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</si>
  <si>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</si>
  <si>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</si>
  <si>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</si>
  <si>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</si>
  <si>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</si>
  <si>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</si>
  <si>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</si>
  <si>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</si>
  <si>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</si>
  <si>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</si>
  <si>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</si>
  <si>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</si>
  <si>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</si>
  <si>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</si>
  <si>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</si>
  <si>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</si>
  <si>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</si>
  <si>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</si>
  <si>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</si>
  <si>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</si>
  <si>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</si>
  <si>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</si>
  <si>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</si>
  <si>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</si>
  <si>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</si>
  <si>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</si>
  <si>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</si>
  <si>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</si>
  <si>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</si>
  <si>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</si>
  <si>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</si>
  <si>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</si>
  <si>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</si>
  <si>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</si>
  <si>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</si>
  <si>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</si>
  <si>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</si>
  <si>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</si>
  <si>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</si>
  <si>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</si>
  <si>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</si>
  <si>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</si>
  <si>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</si>
  <si>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</si>
  <si>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</si>
  <si>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</si>
  <si>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</si>
  <si>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</si>
  <si>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</si>
  <si>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</si>
  <si>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</si>
  <si>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</si>
  <si>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</si>
  <si>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</si>
  <si>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</si>
  <si>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</si>
  <si>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</si>
  <si>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</si>
  <si>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</si>
  <si>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</si>
  <si>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</si>
  <si>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</si>
  <si>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</si>
  <si>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</si>
  <si>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</si>
  <si>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</si>
  <si>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</si>
  <si>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</si>
  <si>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</si>
  <si>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</si>
  <si>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</si>
  <si>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</si>
  <si>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</si>
  <si>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</si>
  <si>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</si>
  <si>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</si>
  <si>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</si>
  <si>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</si>
  <si>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</si>
  <si>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</si>
  <si>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</si>
  <si>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</si>
  <si>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</si>
  <si>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</si>
  <si>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</si>
  <si>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</si>
  <si>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</si>
  <si>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</si>
  <si>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</si>
  <si>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</si>
  <si>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</si>
  <si>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</si>
  <si>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</si>
  <si>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</si>
  <si>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</si>
  <si>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</si>
  <si>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</si>
  <si>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</si>
  <si>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</si>
  <si>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</si>
  <si>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</si>
  <si>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</si>
  <si>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</si>
  <si>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</si>
  <si>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</si>
  <si>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</si>
  <si>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</si>
  <si>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</si>
  <si>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</si>
  <si>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</si>
  <si>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</si>
  <si>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</si>
  <si>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</si>
  <si>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</si>
  <si>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</si>
  <si>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</si>
  <si>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</si>
  <si>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</si>
  <si>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</si>
  <si>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</si>
  <si>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</si>
  <si>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</si>
  <si>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</si>
  <si>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</si>
  <si>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</si>
  <si>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</si>
  <si>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</si>
  <si>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</si>
  <si>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</si>
  <si>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</si>
  <si>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</si>
  <si>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</si>
  <si>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</si>
  <si>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</si>
  <si>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</si>
  <si>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</si>
  <si>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</si>
  <si>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</si>
  <si>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</si>
  <si>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</si>
  <si>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</si>
  <si>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</si>
  <si>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</si>
  <si>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</si>
  <si>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</si>
  <si>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</si>
  <si>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</si>
  <si>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</si>
  <si>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</si>
  <si>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</si>
  <si>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</si>
  <si>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</si>
  <si>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</si>
  <si>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</si>
  <si>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</si>
  <si>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</si>
  <si>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</si>
  <si>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</si>
  <si>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</si>
  <si>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</si>
  <si>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</si>
  <si>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</si>
  <si>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</si>
  <si>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</si>
  <si>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</si>
  <si>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</si>
  <si>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</si>
  <si>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</si>
  <si>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</si>
  <si>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</si>
  <si>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</si>
  <si>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</si>
  <si>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</si>
  <si>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</si>
  <si>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</si>
  <si>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</si>
  <si>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</si>
  <si>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</si>
  <si>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</si>
  <si>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</si>
  <si>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</si>
  <si>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</si>
  <si>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</si>
  <si>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</si>
  <si>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</si>
  <si>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</si>
  <si>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</si>
  <si>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</si>
  <si>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</si>
  <si>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</si>
  <si>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</si>
  <si>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</si>
  <si>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</si>
  <si>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</si>
  <si>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</si>
  <si>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</si>
  <si>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</si>
  <si>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</si>
  <si>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</si>
  <si>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</si>
  <si>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</si>
  <si>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</si>
  <si>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</si>
  <si>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</si>
  <si>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</si>
  <si>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</si>
  <si>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</si>
  <si>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</si>
  <si>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</si>
  <si>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</si>
  <si>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</si>
  <si>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</si>
  <si>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</si>
  <si>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</si>
  <si>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</si>
  <si>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</si>
  <si>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</si>
  <si>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</si>
  <si>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</si>
  <si>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</si>
  <si>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</si>
  <si>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</si>
  <si>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</si>
  <si>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</si>
  <si>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</si>
  <si>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</si>
  <si>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</si>
  <si>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</si>
  <si>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</si>
  <si>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</si>
  <si>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</si>
  <si>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</si>
  <si>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</si>
  <si>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</si>
  <si>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</si>
  <si>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</si>
  <si>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</si>
  <si>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</si>
  <si>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</si>
  <si>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</si>
  <si>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</si>
  <si>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</si>
  <si>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</si>
  <si>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</si>
  <si>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</si>
  <si>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</si>
  <si>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</si>
  <si>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</si>
  <si>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</si>
  <si>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</si>
  <si>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</si>
  <si>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</si>
  <si>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</si>
  <si>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</si>
  <si>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</si>
  <si>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</si>
  <si>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</si>
  <si>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</si>
  <si>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</si>
  <si>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</si>
  <si>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</si>
  <si>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</si>
  <si>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</si>
  <si>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</si>
  <si>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</si>
  <si>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</si>
  <si>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</si>
  <si>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</si>
  <si>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</si>
  <si>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</si>
  <si>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</si>
  <si>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</si>
  <si>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</si>
  <si>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</si>
  <si>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</si>
  <si>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</si>
  <si>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</si>
  <si>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</si>
  <si>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</si>
  <si>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</si>
  <si>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</si>
  <si>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</si>
  <si>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</si>
  <si>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</si>
  <si>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</si>
  <si>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</si>
  <si>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</si>
  <si>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</si>
  <si>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</si>
  <si>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</si>
  <si>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</si>
  <si>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</si>
  <si>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</si>
  <si>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</si>
  <si>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</si>
  <si>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</si>
  <si>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</si>
  <si>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</si>
  <si>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</si>
  <si>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</si>
  <si>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</si>
  <si>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</si>
  <si>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</si>
  <si>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</si>
  <si>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</si>
  <si>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</si>
  <si>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</si>
  <si>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</si>
  <si>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</si>
  <si>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</si>
  <si>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</si>
  <si>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</si>
  <si>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</si>
  <si>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</si>
  <si>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</si>
  <si>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</si>
  <si>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</si>
  <si>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</si>
  <si>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</si>
  <si>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</si>
  <si>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</si>
  <si>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</si>
  <si>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</si>
  <si>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</si>
  <si>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</si>
  <si>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</si>
  <si>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</si>
  <si>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</si>
  <si>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</si>
  <si>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</si>
  <si>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</si>
  <si>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</si>
  <si>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</si>
  <si>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</si>
  <si>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</si>
  <si>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</si>
  <si>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</si>
  <si>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</si>
  <si>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</si>
  <si>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</si>
  <si>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</si>
  <si>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</si>
  <si>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</si>
  <si>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</si>
  <si>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</si>
  <si>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</si>
  <si>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</si>
  <si>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</si>
  <si>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</si>
  <si>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</si>
  <si>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</si>
  <si>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</si>
  <si>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</si>
  <si>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</si>
  <si>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</si>
  <si>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</si>
  <si>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</si>
  <si>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</si>
  <si>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</si>
  <si>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</si>
  <si>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</si>
  <si>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</si>
  <si>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</si>
  <si>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</si>
  <si>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</si>
  <si>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</si>
  <si>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</si>
  <si>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</si>
  <si>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</si>
  <si>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</si>
  <si>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</si>
  <si>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</si>
  <si>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</si>
  <si>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</si>
  <si>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</si>
  <si>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</si>
  <si>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</si>
  <si>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</si>
  <si>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</si>
  <si>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</si>
  <si>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</si>
  <si>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</si>
  <si>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</si>
  <si>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</si>
  <si>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</si>
  <si>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</si>
  <si>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</si>
  <si>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</si>
  <si>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</si>
  <si>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</si>
  <si>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</si>
  <si>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</si>
  <si>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</si>
  <si>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</si>
  <si>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</si>
  <si>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</si>
  <si>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</si>
  <si>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</si>
  <si>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</si>
  <si>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</si>
  <si>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</si>
  <si>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</si>
  <si>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</si>
  <si>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</si>
  <si>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</si>
  <si>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</si>
  <si>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</si>
  <si>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</si>
  <si>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</si>
  <si>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</si>
  <si>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</si>
  <si>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</si>
  <si>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</si>
  <si>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</si>
  <si>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</si>
  <si>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</si>
  <si>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</si>
  <si>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</si>
  <si>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</si>
  <si>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</si>
  <si>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</si>
  <si>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</si>
  <si>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</si>
  <si>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</si>
  <si>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</si>
  <si>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</si>
  <si>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</si>
  <si>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</si>
  <si>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</si>
  <si>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</si>
  <si>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</si>
  <si>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</si>
  <si>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</si>
  <si>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</si>
  <si>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</si>
  <si>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</si>
  <si>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</si>
  <si>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</si>
  <si>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</si>
  <si>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</si>
  <si>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</si>
  <si>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</si>
  <si>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</si>
  <si>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</si>
  <si>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</si>
  <si>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</si>
  <si>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</si>
  <si>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</si>
  <si>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</si>
  <si>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</si>
  <si>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</si>
  <si>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</si>
  <si>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</si>
  <si>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</si>
  <si>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</si>
  <si>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</si>
  <si>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</si>
  <si>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</si>
  <si>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</si>
  <si>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</si>
  <si>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</si>
  <si>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</si>
  <si>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</si>
  <si>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</si>
  <si>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</si>
  <si>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</si>
  <si>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</si>
  <si>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</si>
  <si>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</si>
  <si>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</si>
  <si>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</si>
  <si>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</si>
  <si>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</si>
  <si>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</si>
  <si>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</si>
  <si>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</si>
  <si>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</si>
  <si>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</si>
  <si>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</si>
  <si>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</si>
  <si>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</si>
  <si>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</si>
  <si>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</si>
  <si>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</si>
  <si>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</si>
  <si>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</si>
  <si>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</si>
  <si>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</si>
  <si>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</si>
  <si>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</si>
  <si>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</si>
  <si>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</si>
  <si>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</si>
  <si>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</si>
  <si>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</si>
  <si>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</si>
  <si>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</si>
  <si>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</si>
  <si>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</si>
  <si>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</si>
  <si>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</si>
  <si>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</si>
  <si>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</si>
  <si>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</si>
  <si>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</si>
  <si>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</si>
  <si>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</si>
  <si>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</si>
  <si>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</si>
  <si>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</si>
  <si>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</si>
  <si>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</si>
  <si>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</si>
  <si>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</si>
  <si>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</si>
  <si>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</si>
  <si>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</si>
  <si>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</si>
  <si>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</si>
  <si>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</si>
  <si>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</si>
  <si>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</si>
  <si>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</si>
  <si>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</si>
  <si>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</si>
  <si>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</si>
  <si>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</si>
  <si>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</si>
  <si>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</si>
  <si>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</si>
  <si>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</si>
  <si>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</si>
  <si>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</si>
  <si>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</si>
  <si>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</si>
  <si>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</si>
  <si>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</si>
  <si>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</si>
  <si>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</si>
  <si>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</si>
  <si>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</si>
  <si>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</si>
  <si>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</si>
  <si>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</si>
  <si>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</si>
  <si>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</si>
  <si>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</si>
  <si>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</si>
  <si>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</si>
  <si>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</si>
  <si>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</si>
  <si>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</si>
  <si>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</si>
  <si>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</si>
  <si>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</si>
  <si>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</si>
  <si>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</si>
  <si>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</si>
  <si>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</si>
  <si>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</si>
  <si>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</si>
  <si>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</si>
  <si>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</si>
  <si>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</si>
  <si>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</si>
  <si>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</si>
  <si>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</si>
  <si>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</si>
  <si>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</si>
  <si>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</si>
  <si>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</si>
  <si>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</si>
  <si>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</si>
  <si>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</si>
  <si>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</si>
  <si>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</si>
  <si>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</si>
  <si>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</si>
  <si>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</si>
  <si>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</si>
  <si>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</si>
  <si>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</si>
  <si>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</si>
  <si>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</si>
  <si>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</si>
  <si>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</si>
  <si>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</si>
  <si>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</si>
  <si>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</si>
  <si>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</si>
  <si>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</si>
  <si>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</si>
  <si>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</si>
  <si>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</si>
  <si>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</si>
  <si>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</si>
  <si>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</si>
  <si>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</si>
  <si>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</si>
  <si>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</si>
  <si>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</si>
  <si>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</si>
  <si>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</si>
  <si>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</si>
  <si>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</si>
  <si>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</si>
  <si>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</si>
  <si>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</si>
  <si>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</si>
  <si>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</si>
  <si>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</si>
  <si>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</si>
  <si>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</si>
  <si>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</si>
  <si>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</si>
  <si>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</si>
  <si>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</si>
  <si>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</si>
  <si>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</si>
  <si>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</si>
  <si>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</si>
  <si>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</si>
  <si>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</si>
  <si>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</si>
  <si>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</si>
  <si>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</si>
  <si>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</si>
  <si>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</si>
  <si>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</si>
  <si>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</si>
  <si>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</si>
  <si>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</si>
  <si>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</si>
  <si>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</si>
  <si>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</si>
  <si>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</si>
  <si>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</si>
  <si>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</si>
  <si>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</si>
  <si>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</si>
  <si>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</si>
  <si>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</si>
  <si>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</si>
  <si>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</si>
  <si>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</si>
  <si>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</si>
  <si>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</si>
  <si>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</si>
  <si>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</si>
  <si>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</si>
  <si>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</si>
  <si>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</si>
  <si>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</si>
  <si>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</si>
  <si>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</si>
  <si>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</si>
  <si>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</si>
  <si>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</si>
  <si>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</si>
  <si>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</si>
  <si>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</si>
  <si>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</si>
  <si>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</si>
  <si>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</si>
  <si>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</si>
  <si>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</si>
  <si>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</si>
  <si>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</si>
  <si>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</si>
  <si>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</si>
  <si>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</si>
  <si>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</si>
  <si>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</si>
  <si>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</si>
  <si>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</si>
  <si>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</si>
  <si>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</si>
  <si>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</si>
  <si>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</si>
  <si>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</si>
  <si>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</si>
  <si>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</si>
  <si>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</si>
  <si>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</si>
  <si>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</si>
  <si>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</si>
  <si>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</si>
  <si>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</si>
  <si>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</si>
  <si>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</si>
  <si>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</si>
  <si>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</si>
  <si>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</si>
  <si>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</si>
  <si>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</si>
  <si>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</si>
  <si>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</si>
  <si>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</si>
  <si>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</si>
  <si>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</si>
  <si>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</si>
  <si>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</si>
  <si>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</si>
  <si>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</si>
  <si>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</si>
  <si>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</si>
  <si>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</si>
  <si>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</si>
  <si>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</si>
  <si>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</si>
  <si>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</si>
  <si>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</si>
  <si>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</si>
  <si>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</si>
  <si>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</si>
  <si>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</si>
  <si>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</si>
  <si>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</si>
  <si>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</si>
  <si>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</si>
  <si>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</si>
  <si>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</si>
  <si>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</si>
  <si>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</si>
  <si>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</si>
  <si>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</si>
  <si>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</si>
  <si>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</si>
  <si>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</si>
  <si>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</si>
  <si>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</si>
  <si>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</si>
  <si>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</si>
  <si>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</si>
  <si>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</si>
  <si>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</si>
  <si>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</si>
  <si>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</si>
  <si>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</si>
  <si>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</si>
  <si>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</si>
  <si>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</si>
  <si>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</si>
  <si>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</si>
  <si>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</si>
  <si>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</si>
  <si>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</si>
  <si>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</si>
  <si>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</si>
  <si>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</si>
  <si>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</si>
  <si>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</si>
  <si>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</si>
  <si>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</si>
  <si>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</si>
  <si>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</si>
  <si>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</si>
  <si>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</si>
  <si>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</si>
  <si>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</si>
  <si>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</si>
  <si>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</si>
  <si>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</si>
  <si>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</si>
  <si>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</si>
  <si>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</si>
  <si>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</si>
  <si>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</si>
  <si>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</si>
  <si>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</si>
  <si>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</si>
  <si>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</si>
  <si>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</si>
  <si>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</si>
  <si>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</si>
  <si>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</si>
  <si>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</si>
  <si>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</si>
  <si>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</si>
  <si>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</si>
  <si>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</si>
  <si>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</si>
  <si>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</si>
  <si>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</si>
  <si>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</si>
  <si>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</si>
  <si>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</si>
  <si>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</si>
  <si>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</si>
  <si>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</si>
  <si>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</si>
  <si>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</si>
  <si>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</si>
  <si>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</si>
  <si>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</si>
  <si>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</si>
  <si>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</si>
  <si>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</si>
  <si>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</si>
  <si>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</si>
  <si>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</si>
  <si>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</si>
  <si>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</si>
  <si>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</si>
  <si>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</si>
  <si>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</si>
  <si>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</si>
  <si>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</si>
  <si>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</si>
  <si>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</si>
  <si>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</si>
  <si>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</si>
  <si>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</si>
  <si>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</si>
  <si>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</si>
  <si>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</si>
  <si>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</si>
  <si>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</si>
  <si>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</si>
  <si>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</si>
  <si>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</si>
  <si>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</si>
  <si>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</si>
  <si>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</si>
  <si>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</si>
  <si>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</si>
  <si>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</si>
  <si>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</si>
  <si>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</si>
  <si>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</si>
  <si>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</si>
  <si>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</si>
  <si>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</si>
  <si>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</si>
  <si>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</si>
  <si>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</si>
  <si>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</si>
  <si>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</si>
  <si>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</si>
  <si>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</si>
  <si>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</si>
  <si>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</si>
  <si>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</si>
  <si>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</si>
  <si>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</si>
  <si>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</si>
  <si>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</si>
  <si>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</si>
  <si>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</si>
  <si>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</si>
  <si>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</si>
  <si>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</si>
  <si>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</si>
  <si>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</si>
  <si>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</si>
  <si>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</si>
  <si>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</si>
  <si>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</si>
  <si>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</si>
  <si>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</si>
  <si>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</si>
  <si>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</si>
  <si>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</si>
  <si>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</si>
  <si>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</si>
  <si>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</si>
  <si>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</si>
  <si>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</si>
  <si>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</si>
  <si>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</si>
  <si>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</si>
  <si>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</si>
  <si>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</si>
  <si>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</si>
  <si>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</si>
  <si>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</si>
  <si>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</si>
  <si>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</si>
  <si>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</si>
  <si>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</si>
  <si>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</si>
  <si>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</si>
  <si>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</si>
  <si>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</si>
  <si>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</si>
  <si>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</si>
  <si>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</si>
  <si>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</si>
  <si>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</si>
  <si>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</si>
  <si>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</si>
  <si>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</si>
  <si>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</si>
  <si>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</si>
  <si>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</si>
  <si>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</si>
  <si>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</si>
  <si>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</si>
  <si>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</si>
  <si>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</si>
  <si>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</si>
  <si>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</si>
  <si>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</si>
  <si>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</si>
  <si>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</si>
  <si>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</si>
  <si>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</si>
  <si>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</si>
  <si>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</si>
  <si>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</si>
  <si>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</si>
  <si>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</si>
  <si>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</si>
  <si>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</si>
  <si>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</si>
  <si>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</si>
  <si>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</si>
  <si>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</si>
  <si>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</si>
  <si>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</si>
  <si>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</si>
  <si>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</si>
  <si>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</si>
  <si>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</si>
  <si>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</si>
  <si>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</si>
  <si>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</si>
  <si>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</si>
  <si>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</si>
  <si>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</si>
  <si>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</si>
  <si>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</si>
  <si>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</si>
  <si>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</si>
  <si>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</si>
  <si>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</si>
  <si>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</si>
  <si>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</si>
  <si>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</si>
  <si>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</si>
  <si>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</si>
  <si>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</si>
  <si>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</si>
  <si>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</si>
  <si>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</si>
  <si>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</si>
  <si>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</si>
  <si>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</si>
  <si>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</si>
  <si>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</si>
  <si>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</si>
  <si>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</si>
  <si>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</si>
  <si>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</si>
  <si>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</si>
  <si>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</si>
  <si>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</si>
  <si>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</si>
  <si>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</si>
  <si>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</si>
  <si>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</si>
  <si>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</si>
  <si>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</si>
  <si>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</si>
  <si>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</si>
  <si>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</si>
  <si>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</si>
  <si>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</si>
  <si>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</si>
  <si>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</si>
  <si>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</si>
  <si>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</si>
  <si>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</si>
  <si>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</si>
  <si>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</si>
  <si>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</si>
  <si>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</si>
  <si>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</si>
  <si>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</si>
  <si>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</si>
  <si>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</si>
  <si>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</si>
  <si>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</si>
  <si>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</si>
  <si>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</si>
  <si>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</si>
  <si>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</si>
  <si>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</si>
  <si>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</si>
  <si>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</si>
  <si>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</si>
  <si>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</si>
  <si>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</si>
  <si>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</si>
  <si>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</si>
  <si>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</si>
  <si>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</si>
  <si>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</si>
  <si>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</si>
  <si>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</si>
  <si>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</si>
  <si>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</si>
  <si>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</si>
  <si>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</si>
  <si>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</si>
  <si>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</si>
  <si>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</si>
  <si>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</si>
  <si>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</si>
  <si>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</si>
  <si>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</si>
  <si>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</si>
  <si>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</si>
  <si>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</si>
  <si>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</si>
  <si>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</si>
  <si>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</si>
  <si>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</si>
  <si>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</si>
  <si>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</si>
  <si>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</si>
  <si>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</si>
  <si>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</si>
  <si>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</si>
  <si>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</si>
  <si>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</si>
  <si>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</si>
  <si>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</si>
  <si>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</si>
  <si>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</si>
  <si>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</si>
  <si>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</si>
  <si>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</si>
  <si>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</si>
  <si>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</si>
  <si>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</si>
  <si>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</si>
  <si>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</si>
  <si>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</si>
  <si>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</si>
  <si>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</si>
  <si>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</si>
  <si>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</si>
  <si>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</si>
  <si>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</si>
  <si>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</si>
  <si>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</si>
  <si>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</si>
  <si>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</si>
  <si>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</si>
  <si>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</si>
  <si>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</si>
  <si>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</si>
  <si>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</si>
  <si>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</si>
  <si>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</si>
  <si>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</si>
  <si>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</si>
  <si>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</si>
  <si>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</si>
  <si>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</si>
  <si>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</si>
  <si>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</si>
  <si>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</si>
  <si>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</si>
  <si>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</si>
  <si>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</si>
  <si>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</si>
  <si>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</si>
  <si>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</si>
  <si>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</si>
  <si>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</si>
  <si>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</si>
  <si>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</si>
  <si>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</si>
  <si>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</si>
  <si>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</si>
  <si>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</si>
  <si>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</si>
  <si>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</si>
  <si>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</si>
  <si>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</si>
  <si>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</si>
  <si>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</si>
  <si>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</si>
  <si>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</si>
  <si>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</si>
  <si>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</si>
  <si>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</si>
  <si>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</si>
  <si>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</si>
  <si>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</si>
  <si>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</si>
  <si>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</si>
  <si>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</si>
  <si>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</si>
  <si>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</si>
  <si>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</si>
  <si>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</si>
  <si>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</si>
  <si>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</si>
  <si>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</si>
  <si>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</si>
  <si>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</si>
  <si>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</si>
  <si>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</si>
  <si>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</si>
  <si>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</si>
  <si>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</si>
  <si>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</si>
  <si>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</si>
  <si>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</si>
  <si>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</si>
  <si>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</si>
  <si>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</si>
  <si>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</si>
  <si>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</si>
  <si>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</si>
  <si>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</si>
  <si>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</si>
  <si>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</si>
  <si>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</si>
  <si>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</si>
  <si>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</si>
  <si>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</si>
  <si>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</si>
  <si>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</si>
  <si>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</si>
  <si>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</si>
  <si>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</si>
  <si>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</si>
  <si>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</si>
  <si>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</si>
  <si>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</si>
  <si>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</si>
  <si>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</si>
  <si>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</si>
  <si>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</si>
  <si>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</si>
  <si>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</si>
  <si>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</si>
  <si>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</si>
  <si>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</si>
  <si>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</si>
  <si>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</si>
  <si>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</si>
  <si>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</si>
  <si>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</si>
  <si>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</si>
  <si>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</si>
  <si>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</si>
  <si>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</si>
  <si>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</si>
  <si>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</si>
  <si>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</si>
  <si>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</si>
  <si>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</si>
  <si>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</si>
  <si>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</si>
  <si>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</si>
  <si>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</si>
  <si>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</si>
  <si>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</si>
  <si>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</si>
  <si>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</si>
  <si>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</si>
  <si>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</si>
  <si>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</si>
  <si>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</si>
  <si>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</si>
  <si>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</si>
  <si>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</si>
  <si>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</si>
  <si>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</si>
  <si>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</si>
  <si>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</si>
  <si>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</si>
  <si>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</si>
  <si>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</si>
  <si>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</si>
  <si>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</si>
  <si>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</si>
  <si>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</si>
  <si>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</si>
  <si>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</si>
  <si>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</si>
  <si>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</si>
  <si>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</si>
  <si>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</si>
  <si>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</si>
  <si>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</si>
  <si>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</si>
  <si>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</si>
  <si>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</si>
  <si>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</si>
  <si>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</si>
  <si>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</si>
  <si>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</si>
  <si>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</si>
  <si>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</si>
  <si>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</si>
  <si>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</si>
  <si>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</si>
  <si>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</si>
  <si>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</si>
  <si>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</si>
  <si>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</si>
  <si>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</si>
  <si>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</si>
  <si>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</si>
  <si>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</si>
  <si>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</si>
  <si>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</si>
  <si>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</si>
  <si>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</si>
  <si>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</si>
  <si>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</si>
  <si>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</si>
  <si>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</si>
  <si>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</si>
  <si>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</si>
  <si>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</si>
  <si>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</si>
  <si>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</si>
  <si>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</si>
  <si>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</si>
  <si>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</si>
  <si>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</si>
  <si>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</si>
  <si>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</si>
  <si>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</si>
  <si>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</si>
  <si>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</si>
  <si>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</si>
  <si>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</si>
  <si>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</si>
  <si>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</si>
  <si>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</si>
  <si>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</si>
  <si>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</si>
  <si>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</si>
  <si>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</si>
  <si>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</si>
  <si>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</si>
  <si>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</si>
  <si>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</si>
  <si>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</si>
  <si>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</si>
  <si>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</si>
  <si>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</si>
  <si>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</si>
  <si>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</si>
  <si>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</si>
  <si>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</si>
  <si>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</si>
  <si>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</si>
  <si>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</si>
  <si>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</si>
  <si>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</si>
  <si>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</si>
  <si>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</si>
  <si>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</si>
  <si>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</si>
  <si>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</si>
  <si>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</si>
  <si>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</si>
  <si>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</si>
  <si>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</si>
  <si>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</si>
  <si>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</si>
  <si>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</si>
  <si>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</si>
  <si>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</si>
  <si>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</si>
  <si>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</si>
  <si>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</si>
  <si>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</si>
  <si>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</si>
  <si>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</si>
  <si>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</si>
  <si>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</si>
  <si>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</si>
  <si>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</si>
  <si>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</si>
  <si>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</si>
  <si>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</si>
  <si>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</si>
  <si>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</si>
  <si>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</si>
  <si>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</si>
  <si>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</si>
  <si>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</si>
  <si>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</si>
  <si>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</si>
  <si>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</si>
  <si>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</si>
  <si>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</si>
  <si>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</si>
  <si>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</si>
  <si>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</si>
  <si>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</si>
  <si>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</si>
  <si>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</si>
  <si>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</si>
  <si>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</si>
  <si>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</si>
  <si>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</si>
  <si>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</si>
  <si>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</si>
  <si>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</si>
  <si>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</si>
  <si>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</si>
  <si>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</si>
  <si>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</si>
  <si>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</si>
  <si>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</si>
  <si>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</si>
  <si>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</si>
  <si>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</si>
  <si>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</si>
  <si>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</si>
  <si>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</si>
  <si>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</si>
  <si>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</si>
  <si>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</si>
  <si>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</si>
  <si>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</si>
  <si>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</si>
  <si>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</si>
  <si>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</si>
  <si>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</si>
  <si>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</si>
  <si>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</si>
  <si>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</si>
  <si>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</si>
  <si>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</si>
  <si>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</si>
  <si>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</si>
  <si>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</si>
  <si>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</si>
  <si>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</si>
  <si>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</si>
  <si>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</si>
  <si>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</si>
  <si>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</si>
  <si>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</si>
  <si>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</si>
  <si>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</si>
  <si>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</si>
  <si>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</si>
  <si>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</si>
  <si>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</si>
  <si>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</si>
  <si>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</si>
  <si>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</si>
  <si>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</si>
  <si>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</si>
  <si>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</si>
  <si>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</si>
  <si>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</si>
  <si>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</si>
  <si>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</si>
  <si>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</si>
  <si>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</si>
  <si>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</si>
  <si>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</si>
  <si>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</si>
  <si>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</si>
  <si>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</si>
  <si>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</si>
  <si>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</si>
  <si>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</si>
  <si>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</si>
  <si>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</si>
  <si>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</si>
  <si>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</si>
  <si>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</si>
  <si>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</si>
  <si>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</si>
  <si>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</si>
  <si>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</si>
  <si>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</si>
  <si>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</si>
  <si>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</si>
  <si>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</si>
  <si>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</si>
  <si>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</si>
  <si>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</si>
  <si>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</si>
  <si>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</si>
  <si>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</si>
  <si>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</si>
  <si>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</si>
  <si>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</si>
  <si>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</si>
  <si>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</si>
  <si>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</si>
  <si>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</si>
  <si>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</si>
  <si>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</si>
  <si>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</si>
  <si>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</si>
  <si>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</si>
  <si>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</si>
  <si>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</si>
  <si>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</si>
  <si>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</si>
  <si>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</si>
  <si>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</si>
  <si>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</si>
  <si>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</si>
  <si>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</si>
  <si>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</si>
  <si>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</si>
  <si>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</si>
  <si>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</si>
  <si>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</si>
  <si>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</si>
  <si>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</si>
  <si>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</si>
  <si>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</si>
  <si>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</si>
  <si>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</si>
  <si>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</si>
  <si>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</si>
  <si>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</si>
  <si>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</si>
  <si>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</si>
  <si>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</si>
  <si>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</si>
  <si>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</si>
  <si>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</si>
  <si>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</si>
  <si>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</si>
  <si>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</si>
  <si>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</si>
  <si>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</si>
  <si>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</si>
  <si>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</si>
  <si>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</si>
  <si>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</si>
  <si>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</si>
  <si>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</si>
  <si>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</si>
  <si>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</si>
  <si>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</si>
  <si>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</si>
  <si>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</si>
  <si>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</si>
  <si>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</si>
  <si>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</si>
  <si>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</si>
  <si>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</si>
  <si>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</si>
  <si>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</si>
  <si>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</si>
  <si>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</si>
  <si>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</si>
  <si>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</si>
  <si>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</si>
  <si>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</si>
  <si>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</si>
  <si>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</si>
  <si>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</si>
  <si>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</si>
  <si>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</si>
  <si>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</si>
  <si>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</si>
  <si>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</si>
  <si>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</si>
  <si>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</si>
  <si>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</si>
  <si>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</si>
  <si>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</si>
  <si>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</si>
  <si>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</si>
  <si>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</si>
  <si>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</si>
  <si>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</si>
  <si>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</si>
  <si>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</si>
  <si>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</si>
  <si>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</si>
  <si>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</si>
  <si>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</si>
  <si>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</si>
  <si>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</si>
  <si>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</si>
  <si>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</si>
  <si>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</si>
  <si>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</si>
  <si>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</si>
  <si>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</si>
  <si>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</si>
  <si>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</si>
  <si>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</si>
  <si>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</si>
  <si>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</si>
  <si>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</si>
  <si>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</si>
  <si>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</si>
  <si>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</si>
  <si>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</si>
  <si>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</si>
  <si>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</si>
  <si>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</si>
  <si>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</si>
  <si>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</si>
  <si>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</si>
  <si>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</si>
  <si>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</si>
  <si>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</si>
  <si>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</si>
  <si>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</si>
  <si>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</si>
  <si>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</si>
  <si>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</si>
  <si>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</si>
  <si>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</si>
  <si>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</si>
  <si>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</si>
  <si>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</si>
  <si>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</si>
  <si>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</si>
  <si>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</si>
  <si>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</si>
  <si>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</si>
  <si>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</si>
  <si>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</si>
  <si>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</si>
  <si>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</si>
  <si>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</si>
  <si>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</si>
  <si>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</si>
  <si>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</si>
  <si>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</si>
  <si>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</si>
  <si>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</si>
  <si>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</si>
  <si>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</si>
  <si>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</si>
  <si>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</si>
  <si>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</si>
  <si>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</si>
  <si>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</si>
  <si>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</si>
  <si>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</si>
  <si>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</si>
  <si>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</si>
  <si>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</si>
  <si>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</si>
  <si>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</si>
  <si>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</si>
  <si>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</si>
  <si>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</si>
  <si>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</si>
  <si>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</si>
  <si>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</si>
  <si>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</si>
  <si>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</si>
  <si>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</si>
  <si>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</si>
  <si>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</si>
  <si>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</si>
  <si>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</si>
  <si>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</si>
  <si>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</si>
  <si>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</si>
  <si>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</si>
  <si>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</si>
  <si>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</si>
  <si>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</si>
  <si>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</si>
  <si>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</si>
  <si>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</si>
  <si>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</si>
  <si>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</si>
  <si>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</si>
  <si>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</si>
  <si>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</si>
  <si>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</si>
  <si>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</si>
  <si>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</si>
  <si>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</si>
  <si>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</si>
  <si>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</si>
  <si>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</si>
  <si>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</si>
  <si>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</si>
  <si>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</si>
  <si>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</si>
  <si>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</si>
  <si>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</si>
  <si>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</si>
  <si>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</si>
  <si>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</si>
  <si>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</si>
  <si>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</si>
  <si>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</si>
  <si>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</si>
  <si>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</si>
  <si>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</si>
  <si>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</si>
  <si>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</si>
  <si>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</si>
  <si>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</si>
  <si>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</si>
  <si>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</si>
  <si>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</si>
  <si>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</si>
  <si>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</si>
  <si>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</si>
  <si>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</si>
  <si>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</si>
  <si>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</si>
  <si>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</si>
  <si>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</si>
  <si>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</si>
  <si>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</si>
  <si>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</si>
  <si>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</si>
  <si>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</si>
  <si>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</si>
  <si>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</si>
  <si>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</si>
  <si>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</si>
  <si>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</si>
  <si>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</si>
  <si>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</si>
  <si>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</si>
  <si>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</si>
  <si>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</si>
  <si>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</si>
  <si>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</si>
  <si>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</si>
  <si>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</si>
  <si>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</si>
  <si>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</si>
  <si>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</si>
  <si>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</si>
  <si>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</si>
  <si>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</si>
  <si>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</si>
  <si>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</si>
  <si>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</si>
  <si>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</si>
  <si>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</si>
  <si>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</si>
  <si>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</si>
  <si>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</si>
  <si>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</si>
  <si>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</si>
  <si>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</si>
  <si>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</si>
  <si>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</si>
  <si>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</si>
  <si>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</si>
  <si>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</si>
  <si>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</si>
  <si>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</si>
  <si>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</si>
  <si>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</si>
  <si>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</si>
  <si>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</si>
  <si>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</si>
  <si>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</si>
  <si>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</si>
  <si>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</si>
  <si>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</si>
  <si>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</si>
  <si>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</si>
  <si>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</si>
  <si>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</si>
  <si>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</si>
  <si>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</si>
  <si>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</si>
  <si>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</si>
  <si>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</si>
  <si>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</si>
  <si>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</si>
  <si>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</si>
  <si>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</si>
  <si>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</si>
  <si>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</si>
  <si>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</si>
  <si>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</si>
  <si>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</si>
  <si>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</si>
  <si>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</si>
  <si>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</si>
  <si>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</si>
  <si>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</si>
  <si>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</si>
  <si>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</si>
  <si>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</si>
  <si>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</si>
  <si>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</si>
  <si>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</si>
  <si>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</si>
  <si>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</si>
  <si>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</si>
  <si>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</si>
  <si>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</si>
  <si>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</si>
  <si>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</si>
  <si>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</si>
  <si>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</si>
  <si>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</si>
  <si>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</si>
  <si>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</si>
  <si>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</si>
  <si>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</si>
  <si>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</si>
  <si>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</si>
  <si>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</si>
  <si>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</si>
  <si>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</si>
  <si>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</si>
  <si>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</si>
  <si>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</si>
  <si>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</si>
  <si>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</si>
  <si>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</si>
  <si>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</si>
  <si>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</si>
  <si>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</si>
  <si>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</si>
  <si>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</si>
  <si>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</si>
  <si>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</si>
  <si>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</si>
  <si>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</si>
  <si>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</si>
  <si>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</si>
  <si>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</si>
  <si>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</si>
  <si>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</si>
  <si>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</si>
  <si>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</si>
  <si>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</si>
  <si>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</si>
  <si>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</si>
  <si>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</si>
  <si>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</si>
  <si>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</si>
  <si>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</si>
  <si>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</si>
  <si>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</si>
  <si>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</si>
  <si>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</si>
  <si>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</si>
  <si>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</si>
  <si>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</si>
  <si>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</si>
  <si>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</si>
  <si>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</si>
  <si>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</si>
  <si>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</si>
  <si>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</si>
  <si>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</si>
  <si>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</si>
  <si>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</si>
  <si>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</si>
  <si>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</si>
  <si>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</si>
  <si>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</si>
  <si>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</si>
  <si>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</si>
  <si>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</si>
  <si>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</si>
  <si>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</si>
  <si>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</si>
  <si>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</si>
  <si>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</si>
  <si>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</si>
  <si>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</si>
  <si>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</si>
  <si>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</si>
  <si>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</si>
  <si>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</si>
  <si>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</si>
  <si>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</si>
  <si>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</si>
  <si>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</si>
  <si>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</si>
  <si>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</si>
  <si>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</si>
  <si>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</si>
  <si>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</si>
  <si>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</si>
  <si>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</si>
  <si>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</si>
  <si>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</si>
  <si>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</si>
  <si>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</si>
  <si>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</si>
  <si>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</si>
  <si>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</si>
  <si>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</si>
  <si>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</si>
  <si>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</si>
  <si>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</si>
  <si>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</si>
  <si>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</si>
  <si>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</si>
  <si>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</si>
  <si>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</si>
  <si>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</si>
  <si>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</si>
  <si>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</si>
  <si>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</si>
  <si>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</si>
  <si>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</si>
  <si>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</si>
  <si>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</si>
  <si>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</si>
  <si>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</si>
  <si>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</si>
  <si>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</si>
  <si>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</si>
  <si>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</si>
  <si>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</si>
  <si>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</si>
  <si>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</si>
  <si>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</si>
  <si>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</si>
  <si>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</si>
  <si>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</si>
  <si>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</si>
  <si>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</si>
  <si>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</si>
  <si>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</si>
  <si>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</si>
  <si>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</si>
  <si>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</si>
  <si>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</si>
  <si>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</si>
  <si>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</si>
  <si>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</si>
  <si>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</si>
  <si>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</si>
  <si>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</si>
  <si>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</si>
  <si>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</si>
  <si>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</si>
  <si>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</si>
  <si>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</si>
  <si>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</si>
  <si>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</si>
  <si>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</si>
  <si>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</si>
  <si>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</si>
  <si>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</si>
  <si>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</si>
  <si>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</si>
  <si>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</si>
  <si>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</si>
  <si>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</si>
  <si>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</si>
  <si>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</si>
  <si>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</si>
  <si>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</si>
  <si>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</si>
  <si>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</si>
  <si>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</si>
  <si>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</si>
  <si>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</si>
  <si>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</si>
  <si>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</si>
  <si>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</si>
  <si>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</si>
  <si>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</si>
  <si>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</si>
  <si>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</si>
  <si>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</si>
  <si>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</si>
  <si>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</si>
  <si>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</si>
  <si>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</si>
  <si>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</si>
  <si>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</si>
  <si>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</si>
  <si>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</si>
  <si>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</si>
  <si>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</si>
  <si>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</si>
  <si>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</si>
  <si>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</si>
  <si>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</si>
  <si>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</si>
  <si>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</si>
  <si>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</si>
  <si>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</si>
  <si>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</si>
  <si>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</si>
  <si>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</si>
  <si>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</si>
  <si>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</si>
  <si>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</si>
  <si>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</si>
  <si>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</si>
  <si>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</si>
  <si>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</si>
  <si>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</si>
  <si>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</si>
  <si>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</si>
  <si>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</si>
  <si>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</si>
  <si>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</si>
  <si>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</si>
  <si>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</si>
  <si>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</si>
  <si>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</si>
  <si>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</si>
  <si>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</si>
  <si>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</si>
  <si>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</si>
  <si>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</si>
  <si>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</si>
  <si>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</si>
  <si>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</si>
  <si>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</si>
  <si>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</si>
  <si>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</si>
  <si>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</si>
  <si>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</si>
  <si>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</si>
  <si>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</si>
  <si>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</si>
  <si>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</si>
  <si>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</si>
  <si>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</si>
  <si>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</si>
  <si>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</si>
  <si>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</si>
  <si>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</si>
  <si>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</si>
  <si>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</si>
  <si>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</si>
  <si>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</si>
  <si>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</si>
  <si>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</si>
  <si>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</si>
  <si>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</si>
  <si>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</si>
  <si>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</si>
  <si>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</si>
  <si>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</si>
  <si>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</si>
  <si>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</si>
  <si>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</si>
  <si>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</si>
  <si>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</si>
  <si>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</si>
  <si>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</si>
  <si>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</si>
  <si>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</si>
  <si>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</si>
  <si>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</si>
  <si>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</si>
  <si>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</si>
  <si>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</si>
  <si>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</si>
  <si>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</si>
  <si>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</si>
  <si>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</si>
  <si>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</si>
  <si>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</si>
  <si>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</si>
  <si>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</si>
  <si>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</si>
  <si>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</si>
  <si>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</si>
  <si>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</si>
  <si>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</si>
  <si>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</si>
  <si>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</si>
  <si>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</si>
  <si>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</si>
  <si>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</si>
  <si>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</si>
  <si>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</si>
  <si>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</si>
  <si>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</si>
  <si>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</si>
  <si>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</si>
  <si>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</si>
  <si>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</si>
  <si>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</si>
  <si>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</si>
  <si>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</si>
  <si>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</si>
  <si>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</si>
  <si>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</si>
  <si>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</si>
  <si>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</si>
  <si>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</si>
  <si>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</si>
  <si>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</si>
  <si>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</si>
  <si>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</si>
  <si>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</si>
  <si>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</si>
  <si>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</si>
  <si>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</si>
  <si>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</si>
  <si>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</si>
  <si>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</si>
  <si>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</si>
  <si>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</si>
  <si>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</si>
  <si>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</si>
  <si>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</si>
  <si>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</si>
  <si>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</si>
  <si>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</si>
  <si>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</si>
  <si>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</si>
  <si>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</si>
  <si>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</si>
  <si>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</si>
  <si>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</si>
  <si>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</si>
  <si>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</si>
  <si>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</si>
  <si>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</si>
  <si>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</si>
  <si>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</si>
  <si>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</si>
  <si>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</si>
  <si>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</si>
  <si>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</si>
  <si>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</si>
  <si>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</si>
  <si>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</si>
  <si>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</si>
  <si>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</si>
  <si>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</si>
  <si>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</si>
  <si>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</si>
  <si>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</si>
  <si>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</si>
  <si>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</si>
  <si>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</si>
  <si>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</si>
  <si>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</si>
  <si>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</si>
  <si>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</si>
  <si>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</si>
  <si>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</si>
  <si>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</si>
  <si>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</si>
  <si>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</si>
  <si>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</si>
  <si>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</si>
  <si>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</si>
  <si>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</si>
  <si>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</si>
  <si>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</si>
  <si>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</si>
  <si>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</si>
  <si>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</si>
  <si>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</si>
  <si>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</si>
  <si>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</si>
  <si>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</si>
  <si>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</si>
  <si>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</si>
  <si>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</si>
  <si>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</si>
  <si>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</si>
  <si>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</si>
  <si>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</si>
  <si>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</si>
  <si>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</si>
  <si>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</si>
  <si>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</si>
  <si>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</si>
  <si>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</si>
  <si>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</si>
  <si>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</si>
  <si>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</si>
  <si>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</si>
  <si>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</si>
  <si>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</si>
  <si>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</si>
  <si>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</si>
  <si>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</si>
  <si>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</si>
  <si>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</si>
  <si>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</si>
  <si>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</si>
  <si>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</si>
  <si>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</si>
  <si>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</si>
  <si>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</si>
  <si>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</si>
  <si>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</si>
  <si>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</si>
  <si>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</si>
  <si>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</si>
  <si>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</si>
  <si>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</si>
  <si>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</si>
  <si>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</si>
  <si>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</si>
  <si>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</si>
  <si>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</si>
  <si>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</si>
  <si>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</si>
  <si>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</si>
  <si>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</si>
  <si>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</si>
  <si>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</si>
  <si>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</si>
  <si>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</si>
  <si>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</si>
  <si>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</si>
  <si>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</si>
  <si>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</si>
  <si>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</si>
  <si>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</si>
  <si>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</si>
  <si>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</si>
  <si>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</si>
  <si>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</si>
  <si>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</si>
  <si>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</si>
  <si>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</si>
  <si>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</si>
  <si>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</si>
  <si>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</si>
  <si>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</si>
  <si>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</si>
  <si>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</si>
  <si>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</si>
  <si>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</si>
  <si>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</si>
  <si>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</si>
  <si>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</si>
  <si>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</si>
  <si>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</si>
  <si>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</si>
  <si>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</si>
  <si>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</si>
  <si>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</si>
  <si>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</si>
  <si>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</si>
  <si>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</si>
  <si>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</si>
  <si>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</si>
  <si>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</si>
  <si>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</si>
  <si>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</si>
  <si>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</si>
  <si>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</si>
  <si>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</si>
  <si>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</si>
  <si>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</si>
  <si>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</si>
  <si>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</si>
  <si>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</si>
  <si>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</si>
  <si>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</si>
  <si>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</si>
  <si>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</si>
  <si>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</si>
  <si>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</si>
  <si>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</si>
  <si>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</si>
  <si>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</si>
  <si>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</si>
  <si>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</si>
  <si>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</si>
  <si>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</si>
  <si>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</si>
  <si>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</si>
  <si>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</si>
  <si>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</si>
  <si>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</si>
  <si>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</si>
  <si>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</si>
  <si>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</si>
  <si>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</si>
  <si>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</si>
  <si>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</si>
  <si>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</si>
  <si>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</si>
  <si>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</si>
  <si>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</si>
  <si>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</si>
  <si>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</si>
  <si>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</si>
  <si>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</si>
  <si>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</si>
  <si>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</si>
  <si>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</si>
  <si>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</si>
  <si>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</si>
  <si>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</si>
  <si>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</si>
  <si>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</si>
  <si>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</si>
  <si>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</si>
  <si>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</si>
  <si>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</si>
  <si>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</si>
  <si>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</si>
  <si>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</si>
  <si>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</si>
  <si>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</si>
  <si>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</si>
  <si>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</si>
  <si>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</si>
  <si>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</si>
  <si>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</si>
  <si>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</si>
  <si>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</si>
  <si>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</si>
  <si>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</si>
  <si>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</si>
  <si>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</si>
  <si>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</si>
  <si>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</si>
  <si>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</si>
  <si>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</si>
  <si>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</si>
  <si>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</si>
  <si>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</si>
  <si>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</si>
  <si>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</si>
  <si>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</si>
  <si>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</si>
  <si>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</si>
  <si>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</si>
  <si>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</si>
  <si>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</si>
  <si>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</si>
  <si>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</si>
  <si>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</si>
  <si>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</si>
  <si>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</si>
  <si>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</si>
  <si>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</si>
  <si>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</si>
  <si>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</si>
  <si>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</si>
  <si>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</si>
  <si>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</si>
  <si>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</si>
  <si>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</si>
  <si>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</si>
  <si>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</si>
  <si>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</si>
  <si>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</si>
  <si>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</si>
  <si>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</si>
  <si>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</si>
  <si>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</si>
  <si>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</si>
  <si>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</si>
  <si>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</si>
  <si>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</si>
  <si>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</si>
  <si>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</si>
  <si>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</si>
  <si>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</si>
  <si>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</si>
  <si>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</si>
  <si>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</si>
  <si>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</si>
  <si>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</si>
  <si>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</si>
  <si>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</si>
  <si>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</si>
  <si>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</si>
  <si>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</si>
  <si>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</si>
  <si>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</si>
  <si>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</si>
  <si>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</si>
  <si>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</si>
  <si>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</si>
  <si>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</si>
  <si>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</si>
  <si>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</si>
  <si>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</si>
  <si>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</si>
  <si>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</si>
  <si>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</si>
  <si>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</si>
  <si>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</si>
  <si>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</si>
  <si>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</si>
  <si>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</si>
  <si>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</si>
  <si>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</si>
  <si>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</si>
  <si>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</si>
  <si>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</si>
  <si>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</si>
  <si>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</si>
  <si>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</si>
  <si>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</si>
  <si>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</si>
  <si>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</si>
  <si>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</si>
  <si>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</si>
  <si>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</si>
  <si>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</si>
  <si>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</si>
  <si>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</si>
  <si>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</si>
  <si>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</si>
  <si>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</si>
  <si>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</si>
  <si>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</si>
  <si>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</si>
  <si>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</si>
  <si>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</si>
  <si>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</si>
  <si>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</si>
  <si>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</si>
  <si>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</si>
  <si>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</si>
  <si>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</si>
  <si>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</si>
  <si>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</si>
  <si>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</si>
  <si>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</si>
  <si>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</si>
  <si>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</si>
  <si>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</si>
  <si>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</si>
  <si>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</si>
  <si>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</si>
  <si>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</si>
  <si>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</si>
  <si>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</si>
  <si>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</si>
  <si>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</si>
  <si>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</si>
  <si>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</si>
  <si>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</si>
  <si>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</si>
  <si>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</si>
  <si>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</si>
  <si>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</si>
  <si>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</si>
  <si>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</si>
  <si>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</si>
  <si>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</si>
  <si>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</si>
  <si>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</si>
  <si>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</si>
  <si>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</si>
  <si>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</si>
  <si>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</si>
  <si>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</si>
  <si>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</si>
  <si>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</si>
  <si>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</si>
  <si>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</si>
  <si>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</si>
  <si>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</si>
  <si>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</si>
  <si>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</si>
  <si>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</si>
  <si>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</si>
  <si>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</si>
  <si>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</si>
  <si>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</si>
  <si>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</si>
  <si>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</si>
  <si>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</si>
  <si>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</si>
  <si>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</si>
  <si>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</si>
  <si>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</si>
  <si>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</si>
  <si>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</si>
  <si>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</si>
  <si>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</si>
  <si>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</si>
  <si>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</si>
  <si>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</si>
  <si>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</si>
  <si>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</si>
  <si>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</si>
  <si>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</si>
  <si>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</si>
  <si>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</si>
  <si>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</si>
  <si>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</si>
  <si>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</si>
  <si>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</si>
  <si>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</si>
  <si>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</si>
  <si>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</si>
  <si>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</si>
  <si>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</si>
  <si>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</si>
  <si>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</si>
  <si>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</si>
  <si>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</si>
  <si>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</si>
  <si>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</si>
  <si>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</si>
  <si>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</si>
  <si>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</si>
  <si>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</si>
  <si>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</si>
  <si>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</si>
  <si>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</si>
  <si>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</si>
  <si>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</si>
  <si>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</si>
  <si>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</si>
  <si>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</si>
  <si>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</si>
  <si>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</si>
  <si>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</si>
  <si>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</si>
  <si>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</si>
  <si>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</si>
  <si>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</si>
  <si>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</si>
  <si>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</si>
  <si>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</si>
  <si>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</si>
  <si>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</si>
  <si>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</si>
  <si>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</si>
  <si>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</si>
  <si>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</si>
  <si>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</si>
  <si>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</si>
  <si>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</si>
  <si>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</si>
  <si>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</si>
  <si>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</si>
  <si>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</si>
  <si>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</si>
  <si>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</si>
  <si>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</si>
  <si>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</si>
  <si>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</si>
  <si>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</si>
  <si>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</si>
  <si>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</si>
  <si>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</si>
  <si>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</si>
  <si>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</si>
  <si>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</si>
  <si>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</si>
  <si>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</si>
  <si>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</si>
  <si>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</si>
  <si>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</si>
  <si>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</si>
  <si>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</si>
  <si>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</si>
  <si>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</si>
  <si>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</si>
  <si>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</si>
  <si>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</si>
  <si>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</si>
  <si>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</si>
  <si>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</si>
  <si>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</si>
  <si>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</si>
  <si>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</si>
  <si>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</si>
  <si>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</si>
  <si>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</si>
  <si>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</si>
  <si>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</si>
  <si>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</si>
  <si>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</si>
  <si>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</si>
  <si>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</si>
  <si>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</si>
  <si>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</si>
  <si>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</si>
  <si>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</si>
  <si>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</si>
  <si>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</si>
  <si>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</si>
  <si>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</si>
  <si>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</si>
  <si>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</si>
  <si>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</si>
  <si>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</si>
  <si>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</si>
  <si>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</si>
  <si>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</si>
  <si>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</si>
  <si>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</si>
  <si>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</si>
  <si>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</si>
  <si>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</si>
  <si>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</si>
  <si>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</si>
  <si>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</si>
  <si>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</si>
  <si>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</si>
  <si>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</si>
  <si>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</si>
  <si>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</si>
  <si>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</si>
  <si>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</si>
  <si>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</si>
  <si>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</si>
  <si>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</si>
  <si>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</si>
  <si>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</si>
  <si>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</si>
  <si>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</si>
  <si>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</si>
  <si>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</si>
  <si>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</si>
  <si>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</si>
  <si>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</si>
  <si>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</si>
  <si>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</si>
  <si>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</si>
  <si>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</si>
  <si>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</si>
  <si>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</si>
  <si>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</si>
  <si>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</si>
  <si>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</si>
  <si>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</si>
  <si>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</si>
  <si>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</si>
  <si>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</si>
  <si>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</si>
  <si>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</si>
  <si>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</si>
  <si>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</si>
  <si>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</si>
  <si>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</si>
  <si>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</si>
  <si>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</si>
  <si>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</si>
  <si>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</si>
  <si>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</si>
  <si>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</si>
  <si>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</si>
  <si>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</si>
  <si>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</si>
  <si>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</si>
  <si>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</si>
  <si>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</si>
  <si>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</si>
  <si>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</si>
  <si>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</si>
  <si>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</si>
  <si>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</si>
  <si>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</si>
  <si>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</si>
  <si>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</si>
  <si>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</si>
  <si>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</si>
  <si>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</si>
  <si>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</si>
  <si>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</si>
  <si>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</si>
  <si>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</si>
  <si>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</si>
  <si>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</si>
  <si>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</si>
  <si>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</si>
  <si>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</si>
  <si>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</si>
  <si>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</si>
  <si>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</si>
  <si>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</si>
  <si>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</si>
  <si>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</si>
  <si>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</si>
  <si>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</si>
  <si>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</si>
  <si>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</si>
  <si>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</si>
  <si>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</si>
  <si>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</si>
  <si>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</si>
  <si>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</si>
  <si>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</si>
  <si>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</si>
  <si>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</si>
  <si>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</si>
  <si>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</si>
  <si>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</si>
  <si>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</si>
  <si>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</si>
  <si>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</si>
  <si>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</si>
  <si>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</si>
  <si>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</si>
  <si>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</si>
  <si>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</si>
  <si>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</si>
  <si>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</si>
  <si>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</si>
  <si>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</si>
  <si>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</si>
  <si>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</si>
  <si>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</si>
  <si>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</si>
  <si>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</si>
  <si>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</si>
  <si>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</si>
  <si>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</si>
  <si>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</si>
  <si>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</si>
  <si>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</si>
  <si>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</si>
  <si>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</si>
  <si>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</si>
  <si>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</si>
  <si>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</si>
  <si>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</si>
  <si>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</si>
  <si>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</si>
  <si>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</si>
  <si>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</si>
  <si>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</si>
  <si>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</si>
  <si>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</si>
  <si>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</si>
  <si>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</si>
  <si>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</si>
  <si>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</si>
  <si>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</si>
  <si>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</si>
  <si>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</si>
  <si>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</si>
  <si>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</si>
  <si>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</si>
  <si>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</si>
  <si>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</si>
  <si>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</si>
  <si>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</si>
  <si>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</si>
  <si>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</si>
  <si>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</si>
  <si>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</si>
  <si>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</si>
  <si>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</si>
  <si>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</si>
  <si>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</si>
  <si>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</si>
  <si>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</si>
  <si>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</si>
  <si>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</si>
  <si>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</si>
  <si>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</si>
  <si>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</si>
  <si>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</si>
  <si>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</si>
  <si>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</si>
  <si>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</si>
  <si>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</si>
  <si>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</si>
  <si>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</si>
  <si>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</si>
  <si>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</si>
  <si>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</si>
  <si>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</si>
  <si>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</si>
  <si>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</si>
  <si>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</si>
  <si>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</si>
  <si>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</si>
  <si>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</si>
  <si>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</si>
  <si>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</si>
  <si>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</si>
  <si>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</si>
  <si>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</si>
  <si>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</si>
  <si>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</si>
  <si>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</si>
  <si>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</si>
  <si>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</si>
  <si>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</si>
  <si>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</si>
  <si>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</si>
  <si>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</si>
  <si>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</si>
  <si>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</si>
  <si>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</si>
  <si>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</si>
  <si>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</si>
  <si>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</si>
  <si>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</si>
  <si>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</si>
  <si>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</si>
  <si>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</si>
  <si>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</si>
  <si>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</si>
  <si>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</si>
  <si>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</si>
  <si>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</si>
  <si>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</si>
  <si>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</si>
  <si>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</si>
  <si>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</si>
  <si>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</si>
  <si>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</si>
  <si>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</si>
  <si>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</si>
  <si>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</si>
  <si>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</si>
  <si>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</si>
  <si>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</si>
  <si>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</si>
  <si>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</si>
  <si>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</si>
  <si>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</si>
  <si>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</si>
  <si>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</si>
  <si>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</si>
  <si>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</si>
  <si>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</si>
  <si>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</si>
  <si>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</si>
  <si>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</si>
  <si>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</si>
  <si>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</si>
  <si>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</si>
  <si>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</si>
  <si>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</si>
  <si>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</si>
  <si>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</si>
  <si>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</si>
  <si>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</si>
  <si>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</si>
  <si>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</si>
  <si>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</si>
  <si>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</si>
  <si>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</si>
  <si>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</si>
  <si>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</si>
  <si>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</si>
  <si>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</si>
  <si>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</si>
  <si>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</si>
  <si>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</si>
  <si>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</si>
  <si>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</si>
  <si>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</si>
  <si>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</si>
  <si>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</si>
  <si>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</si>
  <si>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</si>
  <si>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</si>
  <si>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</si>
  <si>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</si>
  <si>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</si>
  <si>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</si>
  <si>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</si>
  <si>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</si>
  <si>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</si>
  <si>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</si>
  <si>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</si>
  <si>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</si>
  <si>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</si>
  <si>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</si>
  <si>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</si>
  <si>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</si>
  <si>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</si>
  <si>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</si>
  <si>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</si>
  <si>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</si>
  <si>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</si>
  <si>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</si>
  <si>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</si>
  <si>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</si>
  <si>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</si>
  <si>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</si>
  <si>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</si>
  <si>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</si>
  <si>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</si>
  <si>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</si>
  <si>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</si>
  <si>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</si>
  <si>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</si>
  <si>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</si>
  <si>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</si>
  <si>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</si>
  <si>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</si>
  <si>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</si>
  <si>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</si>
  <si>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</si>
  <si>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</si>
  <si>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</si>
  <si>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</si>
  <si>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</si>
  <si>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</si>
  <si>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</si>
  <si>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</si>
  <si>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</si>
  <si>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</si>
  <si>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</si>
  <si>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</si>
  <si>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</si>
  <si>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</si>
  <si>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</si>
  <si>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</si>
  <si>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</si>
  <si>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</si>
  <si>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</si>
  <si>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</si>
  <si>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</si>
  <si>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</si>
  <si>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</si>
  <si>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</si>
  <si>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</si>
  <si>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</si>
  <si>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</si>
  <si>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</si>
  <si>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</si>
  <si>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</si>
  <si>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</si>
  <si>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</si>
  <si>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</si>
  <si>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</si>
  <si>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</si>
  <si>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</si>
  <si>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</si>
  <si>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</si>
  <si>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</si>
  <si>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</si>
  <si>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</si>
  <si>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</si>
  <si>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</si>
  <si>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</si>
  <si>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</si>
  <si>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</si>
  <si>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</si>
  <si>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</si>
  <si>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</si>
  <si>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</si>
  <si>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</si>
  <si>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</si>
  <si>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</si>
  <si>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</si>
  <si>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</si>
  <si>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</si>
  <si>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</si>
  <si>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</si>
  <si>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</si>
  <si>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</si>
  <si>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</si>
  <si>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</si>
  <si>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</si>
  <si>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</si>
  <si>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</si>
  <si>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</si>
  <si>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</si>
  <si>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</si>
  <si>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</si>
  <si>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</si>
  <si>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</si>
  <si>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</si>
  <si>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</si>
  <si>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</si>
  <si>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</si>
  <si>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</si>
  <si>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</si>
  <si>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</si>
  <si>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</si>
  <si>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</si>
  <si>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</si>
  <si>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</si>
  <si>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</si>
  <si>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</si>
  <si>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</si>
  <si>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</si>
  <si>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</si>
  <si>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</si>
  <si>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</si>
  <si>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</si>
  <si>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</si>
  <si>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</si>
  <si>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</si>
  <si>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</si>
  <si>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</si>
  <si>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</si>
  <si>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</si>
  <si>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</si>
  <si>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</si>
  <si>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</si>
  <si>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</si>
  <si>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</si>
  <si>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</si>
  <si>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</si>
  <si>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</si>
  <si>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</si>
  <si>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</si>
  <si>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</si>
  <si>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</si>
  <si>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</si>
  <si>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</si>
  <si>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</si>
  <si>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</si>
  <si>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</si>
  <si>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</si>
  <si>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</si>
  <si>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</si>
  <si>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</si>
  <si>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</si>
  <si>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</si>
  <si>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</si>
  <si>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</si>
  <si>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</si>
  <si>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</si>
  <si>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</si>
  <si>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</si>
  <si>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</si>
  <si>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</si>
  <si>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</si>
  <si>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</si>
  <si>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</si>
  <si>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</si>
  <si>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</si>
  <si>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</si>
  <si>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</si>
  <si>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</si>
  <si>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</si>
  <si>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</si>
  <si>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</si>
  <si>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</si>
  <si>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</si>
  <si>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</si>
  <si>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</si>
  <si>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</si>
  <si>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</si>
  <si>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</si>
  <si>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</si>
  <si>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</si>
  <si>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</si>
  <si>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</si>
  <si>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</si>
  <si>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</si>
  <si>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</si>
  <si>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</si>
  <si>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</si>
  <si>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</si>
  <si>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</si>
  <si>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</si>
  <si>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</si>
  <si>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</si>
  <si>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</si>
  <si>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</si>
  <si>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</si>
  <si>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</si>
  <si>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</si>
  <si>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</si>
  <si>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</si>
  <si>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</si>
  <si>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</si>
  <si>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</si>
  <si>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</si>
  <si>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</si>
  <si>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</si>
  <si>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</si>
  <si>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</si>
  <si>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</si>
  <si>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</si>
  <si>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</si>
  <si>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</si>
  <si>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</si>
  <si>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</si>
  <si>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</si>
  <si>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</si>
  <si>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</si>
  <si>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</si>
  <si>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</si>
  <si>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</si>
  <si>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</si>
  <si>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</si>
  <si>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</si>
  <si>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</si>
  <si>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</si>
  <si>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</si>
  <si>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</si>
  <si>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</si>
  <si>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</si>
  <si>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</si>
  <si>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</si>
  <si>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</si>
  <si>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</si>
  <si>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</si>
  <si>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</si>
  <si>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</si>
  <si>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</si>
  <si>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</si>
  <si>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</si>
  <si>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</si>
  <si>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</si>
  <si>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</si>
  <si>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</si>
  <si>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</si>
  <si>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</si>
  <si>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</si>
  <si>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</si>
  <si>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</si>
  <si>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</si>
  <si>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</si>
  <si>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</si>
  <si>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</si>
  <si>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</si>
  <si>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</si>
  <si>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</si>
  <si>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</si>
  <si>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</si>
  <si>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</si>
  <si>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</si>
  <si>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</si>
  <si>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</si>
  <si>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</si>
  <si>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</si>
  <si>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</si>
  <si>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</si>
  <si>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</si>
  <si>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</si>
  <si>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</si>
  <si>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</si>
  <si>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</si>
  <si>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</si>
  <si>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</si>
  <si>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</si>
  <si>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</si>
  <si>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</si>
  <si>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</si>
  <si>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</si>
  <si>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</si>
  <si>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</si>
  <si>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</si>
  <si>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</si>
  <si>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</si>
  <si>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</si>
  <si>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</si>
  <si>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</si>
  <si>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</si>
  <si>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</si>
  <si>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</si>
  <si>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</si>
  <si>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</si>
  <si>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</si>
  <si>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</si>
  <si>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</si>
  <si>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</si>
  <si>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</si>
  <si>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</si>
  <si>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</si>
  <si>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</si>
  <si>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</si>
  <si>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</si>
  <si>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</si>
  <si>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</si>
  <si>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</si>
  <si>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</si>
  <si>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</si>
  <si>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</si>
  <si>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</si>
  <si>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</si>
  <si>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</si>
  <si>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</si>
  <si>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</si>
  <si>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</si>
  <si>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</si>
  <si>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</si>
  <si>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</si>
  <si>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</si>
  <si>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</si>
  <si>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</si>
  <si>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</si>
  <si>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</si>
  <si>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</si>
  <si>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</si>
  <si>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</si>
  <si>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</si>
  <si>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</si>
  <si>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</si>
  <si>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</si>
  <si>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</si>
  <si>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</si>
  <si>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</si>
  <si>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</si>
  <si>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</si>
  <si>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</si>
  <si>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</si>
  <si>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</si>
  <si>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</si>
  <si>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</si>
  <si>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</si>
  <si>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</si>
  <si>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</si>
  <si>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</si>
  <si>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</si>
  <si>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</si>
  <si>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</si>
  <si>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</si>
  <si>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</si>
  <si>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</si>
  <si>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</si>
  <si>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</si>
  <si>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</si>
  <si>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</si>
  <si>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</si>
  <si>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</si>
  <si>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</si>
  <si>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</si>
  <si>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</si>
  <si>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</si>
  <si>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</si>
  <si>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</si>
  <si>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</si>
  <si>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</si>
  <si>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</si>
  <si>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</si>
  <si>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</si>
  <si>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</si>
  <si>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</si>
  <si>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</si>
  <si>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</si>
  <si>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</si>
  <si>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</si>
  <si>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</si>
  <si>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</si>
  <si>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</si>
  <si>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</si>
  <si>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</si>
  <si>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</si>
  <si>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</si>
  <si>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</si>
  <si>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</si>
  <si>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</si>
  <si>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</si>
  <si>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</si>
  <si>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</si>
  <si>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</si>
  <si>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</si>
  <si>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</si>
  <si>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</si>
  <si>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</si>
  <si>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</si>
  <si>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</si>
  <si>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</si>
  <si>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</si>
  <si>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</si>
  <si>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</si>
  <si>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</si>
  <si>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</si>
  <si>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</si>
  <si>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</si>
  <si>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</si>
  <si>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</si>
  <si>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</si>
  <si>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</si>
  <si>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</si>
  <si>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</si>
  <si>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</si>
  <si>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</si>
  <si>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</si>
  <si>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</si>
  <si>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</si>
  <si>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</si>
  <si>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</si>
  <si>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</si>
  <si>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</si>
  <si>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</si>
  <si>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</si>
  <si>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</si>
  <si>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</si>
  <si>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</si>
  <si>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</si>
  <si>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</si>
  <si>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</si>
  <si>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</si>
  <si>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</si>
  <si>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</si>
  <si>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</si>
  <si>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</si>
  <si>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</si>
  <si>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</si>
  <si>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</si>
  <si>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</si>
  <si>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</si>
  <si>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</si>
  <si>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</si>
  <si>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</si>
  <si>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</si>
  <si>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</si>
  <si>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</si>
  <si>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</si>
  <si>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</si>
  <si>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</si>
  <si>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</si>
  <si>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</si>
  <si>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</si>
  <si>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</si>
  <si>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</si>
  <si>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</si>
  <si>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</si>
  <si>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</si>
  <si>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</si>
  <si>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</si>
  <si>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</si>
  <si>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</si>
  <si>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</si>
  <si>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</si>
  <si>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</si>
  <si>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</si>
  <si>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</si>
  <si>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</si>
  <si>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</si>
  <si>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</si>
  <si>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</si>
  <si>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</si>
  <si>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</si>
  <si>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</si>
  <si>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</si>
  <si>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</si>
  <si>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</si>
  <si>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</si>
  <si>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</si>
  <si>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</si>
  <si>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</si>
  <si>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</si>
  <si>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</si>
  <si>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</si>
  <si>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</si>
  <si>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</si>
  <si>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</si>
  <si>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</si>
  <si>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</si>
  <si>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</si>
  <si>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</si>
  <si>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</si>
  <si>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</si>
  <si>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</si>
  <si>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</si>
  <si>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</si>
  <si>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</si>
  <si>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</si>
  <si>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</si>
  <si>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</si>
  <si>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</si>
  <si>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</si>
  <si>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</si>
  <si>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</si>
  <si>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</si>
  <si>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</si>
  <si>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</si>
  <si>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</si>
  <si>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</si>
  <si>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</si>
  <si>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</si>
  <si>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</si>
  <si>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</si>
  <si>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</si>
  <si>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</si>
  <si>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</si>
  <si>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</si>
  <si>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</si>
  <si>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</si>
  <si>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</si>
  <si>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</si>
  <si>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</si>
  <si>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</si>
  <si>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</si>
  <si>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</si>
  <si>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</si>
  <si>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</si>
  <si>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</si>
  <si>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</si>
  <si>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</si>
  <si>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</si>
  <si>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</si>
  <si>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</si>
  <si>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</si>
  <si>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</si>
  <si>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</si>
  <si>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</si>
  <si>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</si>
  <si>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</si>
  <si>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</si>
  <si>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</si>
  <si>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</si>
  <si>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</si>
  <si>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</si>
  <si>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</si>
  <si>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</si>
  <si>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</si>
  <si>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</si>
  <si>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</si>
  <si>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</si>
  <si>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</si>
  <si>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</si>
  <si>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</si>
  <si>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</si>
  <si>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</si>
  <si>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</si>
  <si>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</si>
  <si>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</si>
  <si>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</si>
  <si>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</si>
  <si>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</si>
  <si>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</si>
  <si>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</si>
  <si>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</si>
  <si>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</si>
  <si>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</si>
  <si>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</si>
  <si>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</si>
  <si>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</si>
  <si>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</si>
  <si>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</si>
  <si>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</si>
  <si>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</si>
  <si>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</si>
  <si>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</si>
  <si>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</si>
  <si>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</si>
  <si>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</si>
  <si>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</si>
  <si>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</si>
  <si>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</si>
  <si>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</si>
  <si>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</si>
  <si>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</si>
  <si>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</si>
  <si>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</si>
  <si>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</si>
  <si>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</si>
  <si>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</si>
  <si>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</si>
  <si>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</si>
  <si>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</si>
  <si>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</si>
  <si>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</si>
  <si>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</si>
  <si>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</si>
  <si>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</si>
  <si>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</si>
  <si>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</si>
  <si>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</si>
  <si>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</si>
  <si>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</si>
  <si>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</si>
  <si>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</si>
  <si>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</si>
  <si>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</si>
  <si>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</si>
  <si>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</si>
  <si>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</si>
  <si>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</si>
  <si>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</si>
  <si>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</si>
  <si>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</si>
  <si>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</si>
  <si>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</si>
  <si>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</si>
  <si>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</si>
  <si>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</si>
  <si>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</si>
  <si>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</si>
  <si>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</si>
  <si>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</si>
  <si>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</si>
  <si>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</si>
  <si>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</si>
  <si>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</si>
  <si>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</si>
  <si>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</si>
  <si>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</si>
  <si>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</si>
  <si>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</si>
  <si>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</si>
  <si>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</si>
  <si>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</si>
  <si>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</si>
  <si>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</si>
  <si>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</si>
  <si>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</si>
  <si>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</si>
  <si>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</si>
  <si>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</si>
  <si>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</si>
  <si>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</si>
  <si>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</si>
  <si>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</si>
  <si>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</si>
  <si>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</si>
  <si>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</si>
  <si>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</si>
  <si>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</si>
  <si>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</si>
  <si>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</si>
  <si>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</si>
  <si>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</si>
  <si>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</si>
  <si>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</si>
  <si>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</si>
  <si>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</si>
  <si>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</si>
  <si>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</si>
  <si>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</si>
  <si>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</si>
  <si>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</si>
  <si>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</si>
  <si>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</si>
  <si>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</si>
  <si>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</si>
  <si>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</si>
  <si>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</si>
  <si>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</si>
  <si>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</si>
  <si>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</si>
  <si>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</si>
  <si>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</si>
  <si>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</si>
  <si>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</si>
  <si>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</si>
  <si>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</si>
  <si>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</si>
  <si>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</si>
  <si>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</si>
  <si>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</si>
  <si>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</si>
  <si>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</si>
  <si>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</si>
  <si>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</si>
  <si>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</si>
  <si>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</si>
  <si>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</si>
  <si>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</si>
  <si>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</si>
  <si>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</si>
  <si>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</si>
  <si>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</si>
  <si>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</si>
  <si>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</si>
  <si>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</si>
  <si>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</si>
  <si>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</si>
  <si>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</si>
  <si>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</si>
  <si>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</si>
  <si>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</si>
  <si>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</si>
  <si>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</si>
  <si>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</si>
  <si>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</si>
  <si>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</si>
  <si>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</si>
  <si>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</si>
  <si>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</si>
  <si>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</si>
  <si>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</si>
  <si>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</si>
  <si>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</si>
  <si>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</si>
  <si>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</si>
  <si>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</si>
  <si>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</si>
  <si>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</si>
  <si>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</si>
  <si>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</si>
  <si>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</si>
  <si>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</si>
  <si>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</si>
  <si>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</si>
  <si>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</si>
  <si>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</si>
  <si>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</si>
  <si>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</si>
  <si>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</si>
  <si>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</si>
  <si>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</si>
  <si>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</si>
  <si>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</si>
  <si>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</si>
  <si>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</si>
  <si>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</si>
  <si>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</si>
  <si>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</si>
  <si>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</si>
  <si>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</si>
  <si>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</si>
  <si>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</si>
  <si>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</si>
  <si>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</si>
  <si>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</si>
  <si>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</si>
  <si>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</si>
  <si>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</si>
  <si>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</si>
  <si>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</si>
  <si>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</si>
  <si>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</si>
  <si>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</si>
  <si>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</si>
  <si>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</si>
  <si>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</si>
  <si>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</si>
  <si>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</si>
  <si>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</si>
  <si>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</si>
  <si>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</si>
  <si>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</si>
  <si>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</si>
  <si>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</si>
  <si>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</si>
  <si>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</si>
  <si>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</si>
  <si>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</si>
  <si>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</si>
  <si>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</si>
  <si>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</si>
  <si>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</si>
  <si>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</si>
  <si>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</si>
  <si>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</si>
  <si>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</si>
  <si>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</si>
  <si>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</si>
  <si>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</si>
  <si>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</si>
  <si>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</si>
  <si>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</si>
  <si>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</si>
  <si>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</si>
  <si>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</si>
  <si>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</si>
  <si>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</si>
  <si>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</si>
  <si>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</si>
  <si>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</si>
  <si>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</si>
  <si>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</si>
  <si>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</si>
  <si>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</si>
  <si>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</si>
  <si>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</si>
  <si>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</si>
  <si>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</si>
  <si>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</si>
  <si>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</si>
  <si>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</si>
  <si>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</si>
  <si>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</si>
  <si>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</si>
  <si>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</si>
  <si>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</si>
  <si>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</si>
  <si>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</si>
  <si>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</si>
  <si>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</si>
  <si>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</si>
  <si>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</si>
  <si>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</si>
  <si>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</si>
  <si>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</si>
  <si>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</si>
  <si>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</si>
  <si>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</si>
  <si>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</si>
  <si>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</si>
  <si>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</si>
  <si>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</si>
  <si>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</si>
  <si>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</si>
  <si>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</si>
  <si>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</si>
  <si>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</si>
  <si>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</si>
  <si>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</si>
  <si>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</si>
  <si>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</si>
  <si>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</si>
  <si>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</si>
  <si>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</si>
  <si>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</si>
  <si>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</si>
  <si>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</si>
  <si>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</si>
  <si>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</si>
  <si>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</si>
  <si>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</si>
  <si>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</si>
  <si>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</si>
  <si>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</si>
  <si>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</si>
  <si>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</si>
  <si>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</si>
  <si>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</si>
  <si>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</si>
  <si>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</si>
  <si>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</si>
  <si>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</si>
  <si>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</si>
  <si>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</si>
  <si>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</si>
  <si>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</si>
  <si>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</si>
  <si>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</si>
  <si>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</si>
  <si>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</si>
  <si>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</si>
  <si>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</si>
  <si>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</si>
  <si>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</si>
  <si>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</si>
  <si>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</si>
  <si>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</si>
  <si>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</si>
  <si>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</si>
  <si>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</si>
  <si>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</si>
  <si>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</si>
  <si>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</si>
  <si>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</si>
  <si>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</si>
  <si>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</si>
  <si>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</si>
  <si>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</si>
  <si>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</si>
  <si>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</si>
  <si>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</si>
  <si>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</si>
  <si>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</si>
  <si>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</si>
  <si>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</si>
  <si>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</si>
  <si>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</si>
  <si>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</si>
  <si>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</si>
  <si>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</si>
  <si>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</si>
  <si>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</si>
  <si>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</si>
  <si>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</si>
  <si>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</si>
  <si>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</si>
  <si>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</si>
  <si>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</si>
  <si>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</si>
  <si>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</si>
  <si>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</si>
  <si>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</si>
  <si>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</si>
  <si>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</si>
  <si>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</si>
  <si>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</si>
  <si>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</si>
  <si>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</si>
  <si>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</si>
  <si>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</si>
  <si>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</si>
  <si>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</si>
  <si>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</si>
  <si>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</si>
  <si>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</si>
  <si>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</si>
  <si>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</si>
  <si>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</si>
  <si>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</si>
  <si>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</si>
  <si>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</si>
  <si>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</si>
  <si>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</si>
  <si>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</si>
  <si>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</si>
  <si>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</si>
  <si>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</si>
  <si>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</si>
  <si>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</si>
  <si>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</si>
  <si>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</si>
  <si>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</si>
  <si>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</si>
  <si>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</si>
  <si>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</si>
  <si>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</si>
  <si>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</si>
  <si>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</si>
  <si>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</si>
  <si>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</si>
  <si>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</si>
  <si>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</si>
  <si>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</si>
  <si>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</si>
  <si>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</si>
  <si>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</si>
  <si>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</si>
  <si>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</si>
  <si>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</si>
  <si>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</si>
  <si>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</si>
  <si>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</si>
  <si>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</si>
  <si>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</si>
  <si>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</si>
  <si>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</si>
  <si>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</si>
  <si>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</si>
  <si>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</si>
  <si>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</si>
  <si>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</si>
  <si>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</si>
  <si>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</si>
  <si>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</si>
  <si>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</si>
  <si>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</si>
  <si>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</si>
  <si>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</si>
  <si>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</si>
  <si>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</si>
  <si>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</si>
  <si>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</si>
  <si>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</si>
  <si>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</si>
  <si>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</si>
  <si>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</si>
  <si>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</si>
  <si>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</si>
  <si>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</si>
  <si>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</si>
  <si>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</si>
  <si>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</si>
  <si>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</si>
  <si>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</si>
  <si>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</si>
  <si>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</si>
  <si>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</si>
  <si>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</si>
  <si>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</si>
  <si>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</si>
  <si>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</si>
  <si>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</si>
  <si>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</si>
  <si>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</si>
  <si>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</si>
  <si>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</si>
  <si>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</si>
  <si>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</si>
  <si>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</si>
  <si>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</si>
  <si>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</si>
  <si>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</si>
  <si>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</si>
  <si>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</si>
  <si>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</si>
  <si>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</si>
  <si>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</si>
  <si>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</si>
  <si>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</si>
  <si>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</si>
  <si>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</si>
  <si>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</si>
  <si>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</si>
  <si>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</si>
  <si>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</si>
  <si>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</si>
  <si>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</si>
  <si>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</si>
  <si>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</si>
  <si>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</si>
  <si>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</si>
  <si>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</si>
  <si>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</si>
  <si>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</si>
  <si>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</si>
  <si>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</si>
  <si>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</si>
  <si>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</si>
  <si>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</si>
  <si>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</si>
  <si>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</si>
  <si>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</si>
  <si>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</si>
  <si>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</si>
  <si>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</si>
  <si>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</si>
  <si>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</si>
  <si>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</si>
  <si>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</si>
  <si>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</si>
  <si>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</si>
  <si>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</si>
  <si>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</si>
  <si>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</si>
  <si>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</si>
  <si>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</si>
  <si>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</si>
  <si>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</si>
  <si>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</si>
  <si>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</si>
  <si>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</si>
  <si>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</si>
  <si>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</si>
  <si>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</si>
  <si>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</si>
  <si>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</si>
  <si>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</si>
  <si>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</si>
  <si>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</si>
  <si>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</si>
  <si>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</si>
  <si>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</si>
  <si>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</si>
  <si>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</si>
  <si>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</si>
  <si>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</si>
  <si>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</si>
  <si>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</si>
  <si>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</si>
  <si>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</si>
  <si>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</si>
  <si>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</si>
  <si>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</si>
  <si>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</si>
  <si>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</si>
  <si>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</si>
  <si>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</si>
  <si>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</si>
  <si>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</si>
  <si>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</si>
  <si>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</si>
  <si>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</si>
  <si>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</si>
  <si>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</si>
  <si>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</si>
  <si>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</si>
  <si>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</si>
  <si>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</si>
  <si>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</si>
  <si>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</si>
  <si>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</si>
  <si>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</si>
  <si>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</si>
  <si>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</si>
  <si>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</si>
  <si>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</si>
  <si>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</si>
  <si>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</si>
  <si>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</si>
  <si>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</si>
  <si>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</si>
  <si>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</si>
  <si>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</si>
  <si>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</si>
  <si>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</si>
  <si>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</si>
  <si>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</si>
  <si>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</si>
  <si>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</si>
  <si>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</si>
  <si>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</si>
  <si>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</si>
  <si>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</si>
  <si>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</si>
  <si>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</si>
  <si>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</si>
  <si>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</si>
  <si>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</si>
  <si>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</si>
  <si>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</si>
  <si>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</si>
  <si>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</si>
  <si>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</si>
  <si>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</si>
  <si>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</si>
  <si>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</si>
  <si>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</si>
  <si>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</si>
  <si>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</si>
  <si>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</si>
  <si>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</si>
  <si>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</si>
  <si>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</si>
  <si>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</si>
  <si>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</si>
  <si>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</si>
  <si>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</si>
  <si>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</si>
  <si>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</si>
  <si>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</si>
  <si>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</si>
  <si>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</si>
  <si>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</si>
  <si>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</si>
  <si>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</si>
  <si>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</si>
  <si>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</si>
  <si>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</si>
  <si>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</si>
  <si>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</si>
  <si>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</si>
  <si>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</si>
  <si>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</si>
  <si>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</si>
  <si>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</si>
  <si>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</si>
  <si>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</si>
  <si>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</si>
  <si>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</si>
  <si>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</si>
  <si>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</si>
  <si>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</si>
  <si>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</si>
  <si>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</si>
  <si>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</si>
  <si>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</si>
  <si>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</si>
  <si>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</si>
  <si>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</si>
  <si>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</si>
  <si>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</si>
  <si>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</si>
  <si>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</si>
  <si>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</si>
  <si>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</si>
  <si>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</si>
  <si>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</si>
  <si>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</si>
  <si>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</si>
  <si>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</si>
  <si>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</si>
  <si>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</si>
  <si>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</si>
  <si>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</si>
  <si>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</si>
  <si>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</si>
  <si>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</si>
  <si>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</si>
  <si>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</si>
  <si>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</si>
  <si>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</si>
  <si>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</si>
  <si>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</si>
  <si>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</si>
  <si>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</si>
  <si>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</si>
  <si>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</si>
  <si>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</si>
  <si>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</si>
  <si>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</si>
  <si>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</si>
  <si>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</si>
  <si>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</si>
  <si>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</si>
  <si>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</si>
  <si>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</si>
  <si>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</si>
  <si>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</si>
  <si>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</si>
  <si>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</si>
  <si>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</si>
  <si>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</si>
  <si>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</si>
  <si>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</si>
  <si>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</si>
  <si>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</si>
  <si>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</si>
  <si>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</si>
  <si>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</si>
  <si>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</si>
  <si>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</si>
  <si>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</si>
  <si>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</si>
  <si>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</si>
  <si>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</si>
  <si>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</si>
  <si>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</si>
  <si>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</si>
  <si>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</si>
  <si>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</si>
  <si>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</si>
  <si>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</si>
  <si>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</si>
  <si>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</si>
  <si>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</si>
  <si>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</si>
  <si>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</si>
  <si>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</si>
  <si>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</si>
  <si>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</si>
  <si>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</si>
  <si>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</si>
  <si>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</si>
  <si>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</si>
  <si>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</si>
  <si>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</si>
  <si>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</si>
  <si>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</si>
  <si>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</si>
  <si>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</si>
  <si>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</si>
  <si>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</si>
  <si>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</si>
  <si>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</si>
  <si>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</si>
  <si>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</si>
  <si>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</si>
  <si>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</si>
  <si>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</si>
  <si>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</si>
  <si>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</si>
  <si>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</si>
  <si>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</si>
  <si>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</si>
  <si>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</si>
  <si>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</si>
  <si>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</si>
  <si>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</si>
  <si>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</si>
  <si>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</si>
  <si>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</si>
  <si>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</si>
  <si>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</si>
  <si>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</si>
  <si>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</si>
  <si>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</si>
  <si>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</si>
  <si>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</si>
  <si>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</si>
  <si>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</si>
  <si>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</si>
  <si>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</si>
  <si>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</si>
  <si>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</si>
  <si>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</si>
  <si>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</si>
  <si>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</si>
  <si>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</si>
  <si>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</si>
  <si>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</si>
  <si>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</si>
  <si>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</si>
  <si>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</si>
  <si>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</si>
  <si>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</si>
  <si>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</si>
  <si>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</si>
  <si>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</si>
  <si>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</si>
  <si>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</si>
  <si>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</si>
  <si>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</si>
  <si>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</si>
  <si>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</si>
  <si>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</si>
  <si>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</si>
  <si>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</si>
  <si>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</si>
  <si>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</si>
  <si>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</si>
  <si>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</si>
  <si>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</si>
  <si>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</si>
  <si>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</si>
  <si>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</si>
  <si>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</si>
  <si>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</si>
  <si>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</si>
  <si>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</si>
  <si>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</si>
  <si>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</si>
  <si>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</si>
  <si>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</si>
  <si>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</si>
  <si>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</si>
  <si>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</si>
  <si>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</si>
  <si>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</si>
  <si>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</si>
  <si>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</si>
  <si>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</si>
  <si>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</si>
  <si>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</si>
  <si>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</si>
  <si>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</si>
  <si>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</si>
  <si>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</si>
  <si>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</si>
  <si>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</si>
  <si>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</si>
  <si>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</si>
  <si>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</si>
  <si>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</si>
  <si>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</si>
  <si>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</si>
  <si>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</si>
  <si>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</si>
  <si>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</si>
  <si>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</si>
  <si>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</si>
  <si>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</si>
  <si>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</si>
  <si>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</si>
  <si>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</si>
  <si>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</si>
  <si>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</si>
  <si>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</si>
  <si>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</si>
  <si>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</si>
  <si>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</si>
  <si>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</si>
  <si>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</si>
  <si>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</si>
  <si>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</si>
  <si>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</si>
  <si>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</si>
  <si>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</si>
  <si>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</si>
  <si>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</si>
  <si>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</si>
  <si>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</si>
  <si>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</si>
  <si>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</si>
  <si>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</si>
  <si>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</si>
  <si>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</si>
  <si>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</si>
  <si>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</si>
  <si>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</si>
  <si>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</si>
  <si>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</si>
  <si>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</si>
  <si>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</si>
  <si>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</si>
  <si>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</si>
  <si>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</si>
  <si>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</si>
  <si>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</si>
  <si>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</si>
  <si>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</si>
  <si>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</si>
  <si>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</si>
  <si>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</si>
  <si>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</si>
  <si>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</si>
  <si>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</si>
  <si>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</si>
  <si>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</si>
  <si>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</si>
  <si>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</si>
  <si>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</si>
  <si>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</si>
  <si>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</si>
  <si>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</si>
  <si>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</si>
  <si>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</si>
  <si>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</si>
  <si>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</si>
  <si>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</si>
  <si>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</si>
  <si>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</si>
  <si>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</si>
  <si>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</si>
  <si>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</si>
  <si>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</si>
  <si>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</si>
  <si>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</si>
  <si>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</si>
  <si>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</si>
  <si>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</si>
  <si>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</si>
  <si>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</si>
  <si>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</si>
  <si>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</si>
  <si>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</si>
  <si>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</si>
  <si>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</si>
  <si>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</si>
  <si>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</si>
  <si>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</si>
  <si>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</si>
  <si>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</si>
  <si>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</si>
  <si>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</si>
  <si>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</si>
  <si>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</si>
  <si>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</si>
  <si>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</si>
  <si>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</si>
  <si>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</si>
  <si>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</si>
  <si>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</si>
  <si>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</si>
  <si>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</si>
  <si>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</si>
  <si>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</si>
  <si>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</si>
  <si>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</si>
  <si>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</si>
  <si>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</si>
  <si>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</si>
  <si>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</si>
  <si>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</si>
  <si>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</si>
  <si>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</si>
  <si>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</si>
  <si>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</si>
  <si>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</si>
  <si>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</si>
  <si>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</si>
  <si>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</si>
  <si>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</si>
  <si>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</si>
  <si>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</si>
  <si>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</si>
  <si>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</si>
  <si>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</si>
  <si>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</si>
  <si>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</si>
  <si>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</si>
  <si>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</si>
  <si>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</si>
  <si>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</si>
  <si>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</si>
  <si>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</si>
  <si>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</si>
  <si>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</si>
  <si>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</si>
  <si>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</si>
  <si>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</si>
  <si>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</si>
  <si>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</si>
  <si>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</si>
  <si>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</si>
  <si>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</si>
  <si>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</si>
  <si>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</si>
  <si>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</si>
  <si>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</si>
  <si>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</si>
  <si>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</si>
  <si>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</si>
  <si>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</si>
  <si>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</si>
  <si>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</si>
  <si>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</si>
  <si>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</si>
  <si>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</si>
  <si>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</si>
  <si>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</si>
  <si>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</si>
  <si>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</si>
  <si>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</si>
  <si>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</si>
  <si>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</si>
  <si>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</si>
  <si>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</si>
  <si>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</si>
  <si>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</si>
  <si>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</si>
  <si>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</si>
  <si>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</si>
  <si>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</si>
  <si>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</si>
  <si>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</si>
  <si>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</si>
  <si>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</si>
  <si>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</si>
  <si>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</si>
  <si>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</si>
  <si>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</si>
  <si>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</si>
  <si>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</si>
  <si>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</si>
  <si>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</si>
  <si>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</si>
  <si>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</si>
  <si>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</si>
  <si>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</si>
  <si>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</si>
  <si>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</si>
  <si>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</si>
  <si>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</si>
  <si>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</si>
  <si>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</si>
  <si>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</si>
  <si>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</si>
  <si>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</si>
  <si>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</si>
  <si>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</si>
  <si>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</si>
  <si>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</si>
  <si>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</si>
  <si>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</si>
  <si>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</si>
  <si>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</si>
  <si>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</si>
  <si>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</si>
  <si>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</si>
  <si>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</si>
  <si>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</si>
  <si>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</si>
  <si>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</si>
  <si>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</si>
  <si>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</si>
  <si>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</si>
  <si>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</si>
  <si>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</si>
  <si>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</si>
  <si>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</si>
  <si>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</si>
  <si>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</si>
  <si>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</si>
  <si>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</si>
  <si>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</si>
  <si>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</si>
  <si>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</si>
  <si>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</si>
  <si>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</si>
  <si>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</si>
  <si>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</si>
  <si>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</si>
  <si>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</si>
  <si>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</si>
  <si>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</si>
  <si>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</si>
  <si>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</si>
  <si>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</si>
  <si>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</si>
  <si>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</si>
  <si>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</si>
  <si>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</si>
  <si>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</si>
  <si>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</si>
  <si>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</si>
  <si>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</si>
  <si>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</si>
  <si>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</si>
  <si>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</si>
  <si>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</si>
  <si>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</si>
  <si>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</si>
  <si>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</si>
  <si>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</si>
  <si>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</si>
  <si>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</si>
  <si>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</si>
  <si>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</si>
  <si>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</si>
  <si>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</si>
  <si>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</si>
  <si>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</si>
  <si>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</si>
  <si>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</si>
  <si>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</si>
  <si>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</si>
  <si>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</si>
  <si>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</si>
  <si>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</si>
  <si>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</si>
  <si>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</si>
  <si>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</si>
  <si>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</si>
  <si>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</si>
  <si>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</si>
  <si>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</si>
  <si>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</si>
  <si>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</si>
  <si>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</si>
  <si>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</si>
  <si>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</si>
  <si>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</si>
  <si>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</si>
  <si>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</si>
  <si>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</si>
  <si>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</si>
  <si>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</si>
  <si>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</si>
  <si>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</si>
  <si>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</si>
  <si>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</si>
  <si>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</si>
  <si>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</si>
  <si>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</si>
  <si>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</si>
  <si>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</si>
  <si>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</si>
  <si>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</si>
  <si>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</si>
  <si>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</si>
  <si>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</si>
  <si>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</si>
  <si>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</si>
  <si>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</si>
  <si>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</si>
  <si>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</si>
  <si>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</si>
  <si>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</si>
  <si>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</si>
  <si>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</si>
  <si>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</si>
  <si>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</si>
  <si>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</si>
  <si>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</si>
  <si>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</si>
  <si>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</si>
  <si>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</si>
  <si>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</si>
  <si>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</si>
  <si>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</si>
  <si>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</si>
  <si>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</si>
  <si>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</si>
  <si>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</si>
  <si>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</si>
  <si>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</si>
  <si>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</si>
  <si>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</si>
  <si>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</si>
  <si>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</si>
  <si>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</si>
  <si>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</si>
  <si>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</si>
  <si>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</si>
  <si>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</si>
  <si>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</si>
  <si>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</si>
  <si>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</si>
  <si>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</si>
  <si>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</si>
  <si>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</si>
  <si>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</si>
  <si>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</si>
  <si>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</si>
  <si>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</si>
  <si>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</si>
  <si>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</si>
  <si>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</si>
  <si>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</si>
  <si>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</si>
  <si>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</si>
  <si>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</si>
  <si>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</si>
  <si>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</si>
  <si>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</si>
  <si>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</si>
  <si>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</si>
  <si>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</si>
  <si>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</si>
  <si>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</si>
  <si>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</si>
  <si>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</si>
  <si>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</si>
  <si>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</si>
  <si>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</si>
  <si>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</si>
  <si>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</si>
  <si>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</si>
  <si>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</si>
  <si>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</si>
  <si>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</si>
  <si>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</si>
  <si>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</si>
  <si>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</si>
  <si>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</si>
  <si>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</si>
  <si>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</si>
  <si>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</si>
  <si>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</si>
  <si>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</si>
  <si>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</si>
  <si>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</si>
  <si>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</si>
  <si>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</si>
  <si>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</si>
  <si>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</si>
  <si>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</si>
  <si>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</si>
  <si>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</si>
  <si>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</si>
  <si>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</si>
  <si>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</si>
  <si>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</si>
  <si>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</si>
  <si>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</si>
  <si>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</si>
  <si>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</si>
  <si>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</si>
  <si>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</si>
  <si>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</si>
  <si>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</si>
  <si>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</si>
  <si>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</si>
  <si>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</si>
  <si>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</si>
  <si>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</si>
  <si>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</si>
  <si>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</si>
  <si>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</si>
  <si>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</si>
  <si>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</si>
  <si>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</si>
  <si>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</si>
  <si>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</si>
  <si>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</si>
  <si>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</si>
  <si>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</si>
  <si>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</si>
  <si>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</si>
  <si>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</si>
  <si>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</si>
  <si>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</si>
  <si>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</si>
  <si>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</si>
  <si>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</si>
  <si>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</si>
  <si>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</si>
  <si>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</si>
  <si>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</si>
  <si>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</si>
  <si>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</si>
  <si>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</si>
  <si>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</si>
  <si>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</si>
  <si>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</si>
  <si>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</si>
  <si>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</si>
  <si>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</si>
  <si>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</si>
  <si>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</si>
  <si>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</si>
  <si>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</si>
  <si>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</si>
  <si>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</si>
  <si>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</si>
  <si>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</si>
  <si>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</si>
  <si>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</si>
  <si>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</si>
  <si>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</si>
  <si>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</si>
  <si>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</si>
  <si>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</si>
  <si>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</si>
  <si>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</si>
  <si>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</si>
  <si>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</si>
  <si>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</si>
  <si>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</si>
  <si>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</si>
  <si>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</si>
  <si>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</si>
  <si>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</si>
  <si>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</si>
  <si>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</si>
  <si>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</si>
  <si>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</si>
  <si>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</si>
  <si>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</si>
  <si>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</si>
  <si>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</si>
  <si>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</si>
  <si>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</si>
  <si>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</si>
  <si>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</si>
  <si>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</si>
  <si>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</si>
  <si>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</si>
  <si>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</si>
  <si>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</si>
  <si>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</si>
  <si>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</si>
  <si>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</si>
  <si>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</si>
  <si>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</si>
  <si>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</si>
  <si>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</si>
  <si>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</si>
  <si>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</si>
  <si>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</si>
  <si>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</si>
  <si>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</si>
  <si>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</si>
  <si>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</si>
  <si>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</si>
  <si>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</si>
  <si>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</si>
  <si>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</si>
  <si>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</si>
  <si>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</si>
  <si>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</si>
  <si>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</si>
  <si>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</si>
  <si>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</si>
  <si>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</si>
  <si>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</si>
  <si>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</si>
  <si>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</si>
  <si>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</si>
  <si>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</si>
  <si>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</si>
  <si>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</si>
  <si>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</si>
  <si>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</si>
  <si>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</si>
  <si>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</si>
  <si>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</si>
  <si>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</si>
  <si>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</si>
  <si>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</si>
  <si>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</si>
  <si>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</si>
  <si>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</si>
  <si>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</si>
  <si>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</si>
  <si>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</si>
  <si>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</si>
  <si>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</si>
  <si>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</si>
  <si>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</si>
  <si>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</si>
  <si>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</si>
  <si>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</si>
  <si>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</si>
  <si>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</si>
  <si>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</si>
  <si>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</si>
  <si>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</si>
  <si>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</si>
  <si>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</si>
  <si>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</si>
  <si>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</si>
  <si>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</si>
  <si>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</si>
  <si>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</si>
  <si>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</si>
  <si>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</si>
  <si>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</si>
  <si>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</si>
  <si>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</si>
  <si>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</si>
  <si>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</si>
  <si>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</si>
  <si>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</si>
  <si>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</si>
  <si>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</si>
  <si>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</si>
  <si>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</si>
  <si>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</si>
  <si>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</si>
  <si>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</si>
  <si>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</si>
  <si>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</si>
  <si>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</si>
  <si>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</si>
  <si>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</si>
  <si>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</si>
  <si>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</si>
  <si>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</si>
  <si>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</si>
  <si>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</si>
  <si>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</si>
  <si>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</si>
  <si>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</si>
  <si>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</si>
  <si>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</si>
  <si>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</si>
  <si>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</si>
  <si>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</si>
  <si>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</si>
  <si>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</si>
  <si>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</si>
  <si>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</si>
  <si>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</si>
  <si>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</si>
  <si>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</si>
  <si>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</si>
  <si>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</si>
  <si>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</si>
  <si>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</si>
  <si>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</si>
  <si>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</si>
  <si>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</si>
  <si>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</si>
  <si>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</si>
  <si>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</si>
  <si>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</si>
  <si>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</si>
  <si>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</si>
  <si>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</si>
  <si>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</si>
  <si>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</si>
  <si>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</si>
  <si>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</si>
  <si>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</si>
  <si>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</si>
  <si>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</si>
  <si>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</si>
  <si>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</si>
  <si>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</si>
  <si>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</si>
  <si>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</si>
  <si>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</si>
  <si>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</si>
  <si>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</si>
  <si>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</si>
  <si>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</si>
  <si>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</si>
  <si>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</si>
  <si>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</si>
  <si>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</si>
  <si>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</si>
  <si>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</si>
  <si>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</si>
  <si>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</si>
  <si>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</si>
  <si>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</si>
  <si>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</si>
  <si>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</si>
  <si>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</si>
  <si>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</si>
  <si>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</si>
  <si>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</si>
  <si>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</si>
  <si>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</si>
  <si>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</si>
  <si>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</si>
  <si>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</si>
  <si>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</si>
  <si>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</si>
  <si>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</si>
  <si>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</si>
  <si>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</si>
  <si>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</si>
  <si>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</si>
  <si>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</si>
  <si>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</si>
  <si>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</si>
  <si>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</si>
  <si>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</si>
  <si>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</si>
  <si>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</si>
  <si>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</si>
  <si>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</si>
  <si>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</si>
  <si>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</si>
  <si>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</si>
  <si>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</si>
  <si>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</si>
  <si>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</si>
  <si>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</si>
  <si>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</si>
  <si>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</si>
  <si>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</si>
  <si>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</si>
  <si>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</si>
  <si>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</si>
  <si>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</si>
  <si>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</si>
  <si>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</si>
  <si>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</si>
  <si>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</si>
  <si>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</si>
  <si>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</si>
  <si>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</si>
  <si>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</si>
  <si>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</si>
  <si>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</si>
  <si>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</si>
  <si>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</si>
  <si>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</si>
  <si>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</si>
  <si>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</si>
  <si>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</si>
  <si>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</si>
  <si>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</si>
  <si>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</si>
  <si>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</si>
  <si>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</si>
  <si>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</si>
  <si>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</si>
  <si>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</si>
  <si>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</si>
  <si>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</si>
  <si>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</si>
  <si>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</si>
  <si>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</si>
  <si>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</si>
  <si>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</si>
  <si>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</si>
  <si>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</si>
  <si>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</si>
  <si>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</si>
  <si>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</si>
  <si>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</si>
  <si>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</si>
  <si>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</si>
  <si>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</si>
  <si>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</si>
  <si>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</si>
  <si>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</si>
  <si>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</si>
  <si>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</si>
  <si>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</si>
  <si>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</si>
  <si>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</si>
  <si>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</si>
  <si>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</si>
  <si>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</si>
  <si>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</si>
  <si>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</si>
  <si>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</si>
  <si>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</si>
  <si>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</si>
  <si>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</si>
  <si>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</si>
  <si>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</si>
  <si>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</si>
  <si>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</si>
  <si>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</si>
  <si>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</si>
  <si>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</si>
  <si>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</si>
  <si>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</si>
  <si>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</si>
  <si>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</si>
  <si>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</si>
  <si>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</si>
  <si>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</si>
  <si>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</si>
  <si>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</si>
  <si>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</si>
  <si>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</si>
  <si>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</si>
  <si>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</si>
  <si>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</si>
  <si>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</si>
  <si>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</si>
  <si>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</si>
  <si>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</si>
  <si>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</si>
  <si>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</si>
  <si>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</si>
  <si>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</si>
  <si>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</si>
  <si>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</si>
  <si>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</si>
  <si>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</si>
  <si>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</si>
  <si>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</si>
  <si>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</si>
  <si>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</si>
  <si>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</si>
  <si>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</si>
  <si>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</si>
  <si>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</si>
  <si>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</si>
  <si>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</si>
  <si>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</si>
  <si>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</si>
  <si>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</si>
  <si>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</si>
  <si>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</si>
  <si>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</si>
  <si>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</si>
  <si>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</si>
  <si>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</si>
  <si>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</si>
  <si>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</si>
  <si>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</si>
  <si>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</si>
  <si>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</si>
  <si>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</si>
  <si>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</si>
  <si>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</si>
  <si>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</si>
  <si>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</si>
  <si>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</si>
  <si>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</si>
  <si>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</si>
  <si>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</si>
  <si>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</si>
  <si>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</si>
  <si>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</si>
  <si>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</si>
  <si>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</si>
  <si>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</si>
  <si>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</si>
  <si>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</si>
  <si>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</si>
  <si>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</si>
  <si>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</si>
  <si>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</si>
  <si>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</si>
  <si>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</si>
  <si>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</si>
  <si>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</si>
  <si>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</si>
  <si>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</si>
  <si>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</si>
  <si>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</si>
  <si>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</si>
  <si>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</si>
  <si>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</si>
  <si>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</si>
  <si>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</si>
  <si>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</si>
  <si>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</si>
  <si>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</si>
  <si>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</si>
  <si>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</si>
  <si>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</si>
  <si>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</si>
  <si>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</si>
  <si>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</si>
  <si>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</si>
  <si>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</si>
  <si>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</si>
  <si>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</si>
  <si>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</si>
  <si>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</si>
  <si>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</si>
  <si>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</si>
  <si>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</si>
  <si>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</si>
  <si>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</si>
  <si>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</si>
  <si>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</si>
  <si>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</si>
  <si>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</si>
  <si>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</si>
  <si>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</si>
  <si>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</si>
  <si>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</si>
  <si>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</si>
  <si>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</si>
  <si>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</si>
  <si>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</si>
  <si>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</si>
  <si>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</si>
  <si>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</si>
  <si>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</si>
  <si>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</si>
  <si>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</si>
  <si>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</si>
  <si>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</si>
  <si>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</si>
  <si>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</si>
  <si>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</si>
  <si>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</si>
  <si>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</si>
  <si>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</si>
  <si>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</si>
  <si>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</si>
  <si>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</si>
  <si>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</si>
  <si>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</si>
  <si>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</si>
  <si>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</si>
  <si>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</si>
  <si>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</si>
  <si>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</si>
  <si>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</si>
  <si>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</si>
  <si>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</si>
  <si>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</si>
  <si>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</si>
  <si>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</si>
  <si>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</si>
  <si>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</si>
  <si>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</si>
  <si>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</si>
  <si>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</si>
  <si>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</si>
  <si>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</si>
  <si>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</si>
  <si>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</si>
  <si>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</si>
  <si>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</si>
  <si>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</si>
  <si>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</si>
  <si>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</si>
  <si>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</si>
  <si>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</si>
  <si>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</si>
  <si>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</si>
  <si>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</si>
  <si>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</si>
  <si>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</si>
  <si>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</si>
  <si>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</si>
  <si>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</si>
  <si>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</si>
  <si>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</si>
  <si>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</si>
  <si>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</si>
  <si>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</si>
  <si>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</si>
  <si>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</si>
  <si>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</si>
  <si>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</si>
  <si>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</si>
  <si>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</si>
  <si>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</si>
  <si>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</si>
  <si>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</si>
  <si>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</si>
  <si>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</si>
  <si>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</si>
  <si>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</si>
  <si>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</si>
  <si>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</si>
  <si>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</si>
  <si>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</si>
  <si>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</si>
  <si>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</si>
  <si>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</si>
  <si>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</si>
  <si>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</si>
  <si>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</si>
  <si>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</si>
  <si>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</si>
  <si>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</si>
  <si>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</si>
  <si>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</si>
  <si>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</si>
  <si>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</si>
  <si>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</si>
  <si>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</si>
  <si>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</si>
  <si>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</si>
  <si>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</si>
  <si>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</si>
  <si>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</si>
  <si>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</si>
  <si>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</si>
  <si>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</si>
  <si>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</si>
  <si>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</si>
  <si>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</si>
  <si>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</si>
  <si>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</si>
  <si>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</si>
  <si>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</si>
  <si>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</si>
  <si>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</si>
  <si>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</si>
  <si>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</si>
  <si>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</si>
  <si>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</si>
  <si>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</si>
  <si>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</si>
  <si>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</si>
  <si>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</si>
  <si>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</si>
  <si>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</si>
  <si>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</si>
  <si>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</si>
  <si>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</si>
  <si>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</si>
  <si>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</si>
  <si>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</si>
  <si>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</si>
  <si>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</si>
  <si>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</si>
  <si>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</si>
  <si>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</si>
  <si>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</si>
  <si>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</si>
  <si>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</si>
  <si>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</si>
  <si>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</si>
  <si>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</si>
  <si>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</si>
  <si>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</si>
  <si>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</si>
  <si>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</si>
  <si>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</si>
  <si>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</si>
  <si>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</si>
  <si>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</si>
  <si>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</si>
  <si>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</si>
  <si>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</si>
  <si>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</si>
  <si>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</si>
  <si>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</si>
  <si>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</si>
  <si>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</si>
  <si>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</si>
  <si>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</si>
  <si>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</si>
  <si>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</si>
  <si>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</si>
  <si>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</si>
  <si>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</si>
  <si>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</si>
  <si>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</si>
  <si>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</si>
  <si>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</si>
  <si>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</si>
  <si>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</si>
  <si>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</si>
  <si>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</si>
  <si>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</si>
  <si>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</si>
  <si>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</si>
  <si>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</si>
  <si>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</si>
  <si>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</si>
  <si>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</si>
  <si>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</si>
  <si>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</si>
  <si>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</si>
  <si>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</si>
  <si>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</si>
  <si>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</si>
  <si>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</si>
  <si>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</si>
  <si>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</si>
  <si>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</si>
  <si>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</si>
  <si>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</si>
  <si>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</si>
  <si>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</si>
  <si>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</si>
  <si>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</si>
  <si>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</si>
  <si>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</si>
  <si>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</si>
  <si>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</si>
  <si>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</si>
  <si>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</si>
  <si>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</si>
  <si>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</si>
  <si>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</si>
  <si>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</si>
  <si>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</si>
  <si>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</si>
  <si>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</si>
  <si>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</si>
  <si>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</si>
  <si>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</si>
  <si>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</si>
  <si>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</si>
  <si>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</si>
  <si>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</si>
  <si>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</si>
  <si>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</si>
  <si>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</si>
  <si>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</si>
  <si>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</si>
  <si>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</si>
  <si>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</si>
  <si>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</si>
  <si>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</si>
  <si>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</si>
  <si>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</si>
  <si>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</si>
  <si>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</si>
  <si>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</si>
  <si>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</si>
  <si>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</si>
  <si>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</si>
  <si>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</si>
  <si>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</si>
  <si>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</si>
  <si>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</si>
  <si>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</si>
  <si>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</si>
  <si>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</si>
  <si>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</si>
  <si>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</si>
  <si>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</si>
  <si>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</si>
  <si>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</si>
  <si>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</si>
  <si>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</si>
  <si>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</si>
  <si>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</si>
  <si>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</si>
  <si>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</si>
  <si>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</si>
  <si>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</si>
  <si>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</si>
  <si>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</si>
  <si>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</si>
  <si>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</si>
  <si>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</si>
  <si>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</si>
  <si>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</si>
  <si>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</si>
  <si>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</si>
  <si>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</si>
  <si>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</si>
  <si>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</si>
  <si>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</si>
  <si>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</si>
  <si>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</si>
  <si>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</si>
  <si>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</si>
  <si>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</si>
  <si>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</si>
  <si>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</si>
  <si>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</si>
  <si>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</si>
  <si>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</si>
  <si>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</si>
  <si>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</si>
  <si>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</si>
  <si>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</si>
  <si>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</si>
  <si>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</si>
  <si>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</si>
  <si>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</si>
  <si>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</si>
  <si>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</si>
  <si>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</si>
  <si>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</si>
  <si>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</si>
  <si>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</si>
  <si>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</si>
  <si>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</si>
  <si>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</si>
  <si>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</si>
  <si>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</si>
  <si>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</si>
  <si>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</si>
  <si>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</si>
  <si>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</si>
  <si>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</si>
  <si>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</si>
  <si>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</si>
  <si>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</si>
  <si>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</si>
  <si>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</si>
  <si>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</si>
  <si>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</si>
  <si>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</si>
  <si>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</si>
  <si>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</si>
  <si>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</si>
  <si>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</si>
  <si>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</si>
  <si>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</si>
  <si>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</si>
  <si>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</si>
  <si>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</si>
  <si>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</si>
  <si>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</si>
  <si>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</si>
  <si>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</si>
  <si>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</si>
  <si>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</si>
  <si>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</si>
  <si>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</si>
  <si>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</si>
  <si>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</si>
  <si>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</si>
  <si>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</si>
  <si>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</si>
  <si>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</si>
  <si>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</si>
  <si>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</si>
  <si>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</si>
  <si>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</si>
  <si>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</si>
  <si>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</si>
  <si>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</si>
  <si>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</si>
  <si>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</si>
  <si>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</si>
  <si>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</si>
  <si>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</si>
  <si>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</si>
  <si>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</si>
  <si>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</si>
  <si>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</si>
  <si>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</si>
  <si>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</si>
  <si>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</si>
  <si>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</si>
  <si>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</si>
  <si>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</si>
  <si>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</si>
  <si>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</si>
  <si>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</si>
  <si>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</si>
  <si>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</si>
  <si>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</si>
  <si>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</si>
  <si>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</si>
  <si>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</si>
  <si>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</si>
  <si>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</si>
  <si>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</si>
  <si>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</si>
  <si>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</si>
  <si>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</si>
  <si>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</si>
  <si>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</si>
  <si>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</si>
  <si>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</si>
  <si>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</si>
  <si>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</si>
  <si>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</si>
  <si>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</si>
  <si>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</si>
  <si>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</si>
  <si>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</si>
  <si>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</si>
  <si>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</si>
  <si>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</si>
  <si>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</si>
  <si>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</si>
  <si>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</si>
  <si>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</si>
  <si>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</si>
  <si>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</si>
  <si>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</si>
  <si>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</si>
  <si>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</si>
  <si>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</si>
  <si>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</si>
  <si>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</si>
  <si>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</si>
  <si>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</si>
  <si>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</si>
  <si>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</si>
  <si>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</si>
  <si>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</si>
  <si>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</si>
  <si>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</si>
  <si>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</si>
  <si>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</si>
  <si>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</si>
  <si>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</si>
  <si>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</si>
  <si>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</si>
  <si>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</si>
  <si>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</si>
  <si>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</si>
  <si>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</si>
  <si>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</si>
  <si>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</si>
  <si>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</si>
  <si>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</si>
  <si>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</si>
  <si>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</si>
  <si>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</si>
  <si>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</si>
  <si>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</si>
  <si>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</si>
  <si>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</si>
  <si>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</si>
  <si>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</si>
  <si>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</si>
  <si>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</si>
  <si>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</si>
  <si>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</si>
  <si>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</si>
  <si>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</si>
  <si>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</si>
  <si>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</si>
  <si>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</si>
  <si>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</si>
  <si>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</si>
  <si>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</si>
  <si>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</si>
  <si>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</si>
  <si>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</si>
  <si>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</si>
  <si>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</si>
  <si>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</si>
  <si>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</si>
  <si>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</si>
  <si>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</si>
  <si>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</si>
  <si>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</si>
  <si>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</si>
  <si>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</si>
  <si>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</si>
  <si>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</si>
  <si>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</si>
  <si>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</si>
  <si>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</si>
  <si>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</si>
  <si>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</si>
  <si>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</si>
  <si>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</si>
  <si>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</si>
  <si>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</si>
  <si>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</si>
  <si>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</si>
  <si>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</si>
  <si>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</si>
  <si>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</si>
  <si>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</si>
  <si>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</si>
  <si>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</si>
  <si>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</si>
  <si>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</si>
  <si>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</si>
  <si>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</si>
  <si>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</si>
  <si>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</si>
  <si>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</si>
  <si>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</si>
  <si>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</si>
  <si>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</si>
  <si>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</si>
  <si>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</si>
  <si>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</si>
  <si>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</si>
  <si>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</si>
  <si>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</si>
  <si>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</si>
  <si>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</si>
  <si>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</si>
  <si>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</si>
  <si>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</si>
  <si>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</si>
  <si>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</si>
  <si>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</si>
  <si>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</si>
  <si>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</si>
  <si>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</si>
  <si>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</si>
  <si>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</si>
  <si>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</si>
  <si>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</si>
  <si>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</si>
  <si>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</si>
  <si>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</si>
  <si>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</si>
  <si>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</si>
  <si>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</si>
  <si>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</si>
  <si>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</si>
  <si>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</si>
  <si>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</si>
  <si>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</si>
  <si>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</si>
  <si>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</si>
  <si>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</si>
  <si>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</si>
  <si>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</si>
  <si>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</si>
  <si>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</si>
  <si>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</si>
  <si>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</si>
  <si>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</si>
  <si>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</si>
  <si>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</si>
  <si>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</si>
  <si>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</si>
  <si>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</si>
  <si>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</si>
  <si>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</si>
  <si>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</si>
  <si>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</si>
  <si>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</si>
  <si>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</si>
  <si>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</si>
  <si>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</si>
  <si>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</si>
  <si>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</si>
  <si>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</si>
  <si>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</si>
  <si>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</si>
  <si>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</si>
  <si>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</si>
  <si>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</si>
  <si>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</si>
  <si>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</si>
  <si>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</si>
  <si>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</si>
  <si>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</si>
  <si>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</si>
  <si>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</si>
  <si>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</si>
  <si>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</si>
  <si>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</si>
  <si>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</si>
  <si>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</si>
  <si>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</si>
  <si>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</si>
  <si>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</si>
  <si>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</si>
  <si>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</si>
  <si>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</si>
  <si>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</si>
  <si>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</si>
  <si>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</si>
  <si>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</si>
  <si>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</si>
  <si>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</si>
  <si>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</si>
  <si>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</si>
  <si>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</si>
  <si>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</si>
  <si>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</si>
  <si>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</si>
  <si>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</si>
  <si>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</si>
  <si>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</si>
  <si>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</si>
  <si>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</si>
  <si>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</si>
  <si>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</si>
  <si>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</si>
  <si>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</si>
  <si>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</si>
  <si>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</si>
  <si>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</si>
  <si>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</si>
  <si>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</si>
  <si>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</si>
  <si>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</si>
  <si>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</si>
  <si>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</si>
  <si>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</si>
  <si>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</si>
  <si>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</si>
  <si>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</si>
  <si>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</si>
  <si>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</si>
  <si>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</si>
  <si>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</si>
  <si>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</si>
  <si>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</si>
  <si>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</si>
  <si>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</si>
  <si>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</si>
  <si>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</si>
  <si>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</si>
  <si>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</si>
  <si>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</si>
  <si>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</si>
  <si>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</si>
  <si>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</si>
  <si>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</si>
  <si>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</si>
  <si>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</si>
  <si>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</si>
  <si>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</si>
  <si>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</si>
  <si>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</si>
  <si>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</si>
  <si>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</si>
  <si>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</si>
  <si>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</si>
  <si>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</si>
  <si>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</si>
  <si>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</si>
  <si>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</si>
  <si>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</si>
  <si>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</si>
  <si>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</si>
  <si>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</si>
  <si>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</si>
  <si>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</si>
  <si>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</si>
  <si>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</si>
  <si>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</si>
  <si>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</si>
  <si>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</si>
  <si>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</si>
  <si>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</si>
  <si>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</si>
  <si>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</si>
  <si>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</si>
  <si>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</si>
  <si>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</si>
  <si>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</si>
  <si>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</si>
  <si>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</si>
  <si>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</si>
  <si>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</si>
  <si>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</si>
  <si>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</si>
  <si>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</si>
  <si>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</si>
  <si>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</si>
  <si>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</si>
  <si>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</si>
  <si>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</si>
  <si>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</si>
  <si>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</si>
  <si>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</si>
  <si>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</si>
  <si>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</si>
  <si>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</si>
  <si>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</si>
  <si>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</si>
  <si>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</si>
  <si>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</si>
  <si>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</si>
  <si>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</si>
  <si>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</si>
  <si>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</si>
  <si>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</si>
  <si>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</si>
  <si>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</si>
  <si>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</si>
  <si>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</si>
  <si>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</si>
  <si>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</si>
  <si>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</si>
  <si>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</si>
  <si>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</si>
  <si>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</si>
  <si>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</si>
  <si>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</si>
  <si>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</si>
  <si>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</si>
  <si>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</si>
  <si>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</si>
  <si>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</si>
  <si>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</si>
  <si>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</si>
  <si>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</si>
  <si>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</si>
  <si>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</si>
  <si>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</si>
  <si>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</si>
  <si>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</si>
  <si>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</si>
  <si>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</si>
  <si>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</si>
  <si>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</si>
  <si>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</si>
  <si>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</si>
  <si>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</si>
  <si>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</si>
  <si>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</si>
  <si>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</si>
  <si>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</si>
  <si>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</si>
  <si>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</si>
  <si>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</si>
  <si>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</si>
  <si>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</si>
  <si>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</si>
  <si>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</si>
  <si>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</si>
  <si>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</si>
  <si>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</si>
  <si>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</si>
  <si>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</si>
  <si>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</si>
  <si>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</si>
  <si>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</si>
  <si>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</si>
  <si>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</si>
  <si>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</si>
  <si>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</si>
  <si>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</si>
  <si>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</si>
  <si>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</si>
  <si>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</si>
  <si>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</si>
  <si>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</si>
  <si>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</si>
  <si>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</si>
  <si>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</si>
  <si>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</si>
  <si>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</si>
  <si>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</si>
  <si>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</si>
  <si>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</si>
  <si>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</si>
  <si>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</si>
  <si>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</si>
  <si>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</si>
  <si>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</si>
  <si>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</si>
  <si>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</si>
  <si>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</si>
  <si>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</si>
  <si>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</si>
  <si>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</si>
  <si>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</si>
  <si>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</si>
  <si>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</si>
  <si>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</si>
  <si>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</si>
  <si>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</si>
  <si>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</si>
  <si>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</si>
  <si>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</si>
  <si>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</si>
  <si>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</si>
  <si>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</si>
  <si>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</si>
  <si>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</si>
  <si>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</si>
  <si>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</si>
  <si>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</si>
  <si>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</si>
  <si>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</si>
  <si>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</si>
  <si>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</si>
  <si>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</si>
  <si>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</si>
  <si>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</si>
  <si>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</si>
  <si>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</si>
  <si>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</si>
  <si>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</si>
  <si>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</si>
  <si>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</si>
  <si>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</si>
  <si>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</si>
  <si>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</si>
  <si>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</si>
  <si>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</si>
  <si>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</si>
  <si>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</si>
  <si>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</si>
  <si>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</si>
  <si>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</si>
  <si>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</si>
  <si>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</si>
  <si>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</si>
  <si>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</si>
  <si>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</si>
  <si>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</si>
  <si>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</si>
  <si>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</si>
  <si>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</si>
  <si>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</si>
  <si>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</si>
  <si>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</si>
  <si>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</si>
  <si>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</si>
  <si>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</si>
  <si>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</si>
  <si>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</si>
  <si>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</si>
  <si>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</si>
  <si>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</si>
  <si>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</si>
  <si>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</si>
  <si>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</si>
  <si>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</si>
  <si>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</si>
  <si>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</si>
  <si>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</si>
  <si>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</si>
  <si>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</si>
  <si>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</si>
  <si>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</si>
  <si>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</si>
  <si>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</si>
  <si>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</si>
  <si>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</si>
  <si>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</si>
  <si>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</si>
  <si>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</si>
  <si>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</si>
  <si>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</si>
  <si>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</si>
  <si>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</si>
  <si>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</si>
  <si>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</si>
  <si>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</si>
  <si>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</si>
  <si>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</si>
  <si>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</si>
  <si>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</si>
  <si>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</si>
  <si>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</si>
  <si>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</si>
  <si>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</si>
  <si>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</si>
  <si>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</si>
  <si>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</si>
  <si>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</si>
  <si>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</si>
  <si>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</si>
  <si>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</si>
  <si>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</si>
  <si>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</si>
  <si>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</si>
  <si>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</si>
  <si>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</si>
  <si>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</si>
  <si>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</si>
  <si>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</si>
  <si>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</si>
  <si>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</si>
  <si>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</si>
  <si>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</si>
  <si>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</si>
  <si>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</si>
  <si>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</si>
  <si>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</si>
  <si>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</si>
  <si>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</si>
  <si>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</si>
  <si>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</si>
  <si>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</si>
  <si>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</si>
  <si>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</si>
  <si>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</si>
  <si>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</si>
  <si>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</si>
  <si>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</si>
  <si>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</si>
  <si>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</si>
  <si>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</si>
  <si>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</si>
  <si>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</si>
  <si>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</si>
  <si>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</si>
  <si>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</si>
  <si>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</si>
  <si>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</si>
  <si>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</si>
  <si>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</si>
  <si>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</si>
  <si>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</si>
  <si>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</si>
  <si>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</si>
  <si>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</si>
  <si>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</si>
  <si>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</si>
  <si>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</si>
  <si>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</si>
  <si>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</si>
  <si>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</si>
  <si>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</si>
  <si>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</si>
  <si>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</si>
  <si>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</si>
  <si>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</si>
  <si>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</si>
  <si>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</si>
  <si>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</si>
  <si>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</si>
  <si>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</si>
  <si>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</si>
  <si>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</si>
  <si>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</si>
  <si>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</si>
  <si>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</si>
  <si>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</si>
  <si>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</si>
  <si>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</si>
  <si>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</si>
  <si>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</si>
  <si>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</si>
  <si>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</si>
  <si>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</si>
  <si>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</si>
  <si>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</si>
  <si>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</si>
  <si>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</si>
  <si>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</si>
  <si>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</si>
  <si>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</si>
  <si>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</si>
  <si>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</si>
  <si>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</si>
  <si>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</si>
  <si>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</si>
  <si>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</si>
  <si>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</si>
  <si>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</si>
  <si>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</si>
  <si>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</si>
  <si>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</si>
  <si>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</si>
  <si>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</si>
  <si>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</si>
  <si>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</si>
  <si>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</si>
  <si>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</si>
  <si>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</si>
  <si>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</si>
  <si>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</si>
  <si>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</si>
  <si>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</si>
  <si>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</si>
  <si>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</si>
  <si>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</si>
  <si>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</si>
  <si>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</si>
  <si>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</si>
  <si>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</si>
  <si>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</si>
  <si>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</si>
  <si>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</si>
  <si>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</si>
  <si>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</si>
  <si>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</si>
  <si>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</si>
  <si>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</si>
  <si>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</si>
  <si>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</si>
  <si>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</si>
  <si>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</si>
  <si>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</si>
  <si>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</si>
  <si>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</si>
  <si>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</si>
  <si>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</si>
  <si>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</si>
  <si>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</si>
  <si>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</si>
  <si>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</si>
  <si>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</si>
  <si>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</si>
  <si>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</si>
  <si>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</si>
  <si>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</si>
  <si>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</si>
  <si>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</si>
  <si>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</si>
  <si>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</si>
  <si>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</si>
  <si>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</si>
  <si>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</si>
  <si>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</si>
  <si>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</si>
  <si>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</si>
  <si>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</si>
  <si>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</si>
  <si>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</si>
  <si>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</si>
  <si>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</si>
  <si>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</si>
  <si>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</si>
  <si>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</si>
  <si>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</si>
  <si>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</si>
  <si>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</si>
  <si>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</si>
  <si>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</si>
  <si>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</si>
  <si>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</si>
  <si>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</si>
  <si>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</si>
  <si>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</si>
  <si>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</si>
  <si>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</si>
  <si>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</si>
  <si>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</si>
  <si>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</si>
  <si>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</si>
  <si>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</si>
  <si>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</si>
  <si>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</si>
  <si>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</si>
  <si>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</si>
  <si>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</si>
  <si>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</si>
  <si>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</si>
  <si>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</si>
  <si>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</si>
  <si>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</si>
  <si>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</si>
  <si>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</si>
  <si>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</si>
  <si>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</si>
  <si>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</si>
  <si>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</si>
  <si>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</si>
  <si>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</si>
  <si>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</si>
  <si>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</si>
  <si>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</si>
  <si>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</si>
  <si>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</si>
  <si>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</si>
  <si>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</si>
  <si>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</si>
  <si>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</si>
  <si>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</si>
  <si>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</si>
  <si>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</si>
  <si>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</si>
  <si>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</si>
  <si>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</si>
  <si>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</si>
  <si>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</si>
  <si>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</si>
  <si>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</si>
  <si>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</si>
  <si>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</si>
  <si>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</si>
  <si>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</si>
  <si>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</si>
  <si>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</si>
  <si>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</si>
  <si>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</si>
  <si>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</si>
  <si>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</si>
  <si>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</si>
  <si>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</si>
  <si>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</si>
  <si>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</si>
  <si>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</si>
  <si>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</si>
  <si>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</si>
  <si>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</si>
  <si>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</si>
  <si>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</si>
  <si>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</si>
  <si>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</si>
  <si>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</si>
  <si>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</si>
  <si>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</si>
  <si>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</si>
  <si>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</si>
  <si>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</si>
  <si>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</si>
  <si>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</si>
  <si>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</si>
  <si>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</si>
  <si>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</si>
  <si>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</si>
  <si>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</si>
  <si>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</si>
  <si>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</si>
  <si>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</si>
  <si>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</si>
  <si>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</si>
  <si>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</si>
  <si>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</si>
  <si>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</si>
  <si>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</si>
  <si>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</si>
  <si>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</si>
  <si>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</si>
  <si>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</si>
  <si>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</si>
  <si>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</si>
  <si>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</si>
  <si>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</si>
  <si>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</si>
  <si>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</si>
  <si>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</si>
  <si>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</si>
  <si>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</si>
  <si>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</si>
  <si>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</si>
  <si>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</si>
  <si>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</si>
  <si>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</si>
  <si>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</si>
  <si>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</si>
  <si>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</si>
  <si>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</si>
  <si>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</si>
  <si>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</si>
  <si>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</si>
  <si>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</si>
  <si>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</si>
  <si>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</si>
  <si>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</si>
  <si>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</si>
  <si>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</si>
  <si>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</si>
  <si>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</si>
  <si>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</si>
  <si>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</si>
  <si>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</si>
  <si>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</si>
  <si>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</si>
  <si>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</si>
  <si>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</si>
  <si>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</si>
  <si>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</si>
  <si>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</si>
  <si>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</si>
  <si>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</si>
  <si>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</si>
  <si>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</si>
  <si>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</si>
  <si>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</si>
  <si>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</si>
  <si>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</si>
  <si>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</si>
  <si>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</si>
  <si>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</si>
  <si>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</si>
  <si>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</si>
  <si>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</si>
  <si>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</si>
  <si>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</si>
  <si>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</si>
  <si>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</si>
  <si>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</si>
  <si>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</si>
  <si>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</si>
  <si>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</si>
  <si>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</si>
  <si>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</si>
  <si>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</si>
  <si>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</si>
  <si>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</si>
  <si>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</si>
  <si>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</si>
  <si>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</si>
  <si>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</si>
  <si>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</si>
  <si>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</si>
  <si>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</si>
  <si>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</si>
  <si>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</si>
  <si>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</si>
  <si>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</si>
  <si>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</si>
  <si>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</si>
  <si>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</si>
  <si>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</si>
  <si>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</si>
  <si>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</si>
  <si>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</si>
  <si>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</si>
  <si>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</si>
  <si>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</si>
  <si>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</si>
  <si>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</si>
  <si>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</si>
  <si>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</si>
  <si>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</si>
  <si>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</si>
  <si>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</si>
  <si>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</si>
  <si>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</si>
  <si>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</si>
  <si>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</si>
  <si>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</si>
  <si>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</si>
  <si>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</si>
  <si>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</si>
  <si>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</si>
  <si>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</si>
  <si>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</si>
  <si>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</si>
  <si>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</si>
  <si>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</si>
  <si>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</si>
  <si>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</si>
  <si>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</si>
  <si>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</si>
  <si>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</si>
  <si>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</si>
  <si>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</si>
  <si>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</si>
  <si>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</si>
  <si>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</si>
  <si>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</si>
  <si>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</si>
  <si>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</si>
  <si>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</si>
  <si>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</si>
  <si>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</si>
  <si>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</si>
  <si>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</si>
  <si>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</si>
  <si>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</si>
  <si>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</si>
  <si>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</si>
  <si>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</si>
  <si>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</si>
  <si>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</si>
  <si>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</si>
  <si>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</si>
  <si>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</si>
  <si>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</si>
  <si>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</si>
  <si>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</si>
  <si>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</si>
  <si>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</si>
  <si>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</si>
  <si>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</si>
  <si>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</si>
  <si>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</si>
  <si>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</si>
  <si>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</si>
  <si>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</si>
  <si>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</si>
  <si>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</si>
  <si>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</si>
  <si>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</si>
  <si>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</si>
  <si>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</si>
  <si>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</si>
  <si>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</si>
  <si>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</si>
  <si>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</si>
  <si>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</si>
  <si>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</si>
  <si>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</si>
  <si>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</si>
  <si>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</si>
  <si>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</si>
  <si>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</si>
  <si>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</si>
  <si>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</si>
  <si>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</si>
  <si>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</si>
  <si>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</si>
  <si>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</si>
  <si>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</si>
  <si>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</si>
  <si>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</si>
  <si>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</si>
  <si>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</si>
  <si>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</si>
  <si>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</si>
  <si>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</si>
  <si>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</si>
  <si>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</si>
  <si>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</si>
  <si>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</si>
  <si>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</si>
  <si>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</si>
  <si>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</si>
  <si>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</si>
  <si>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</si>
  <si>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</si>
  <si>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</si>
  <si>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</si>
  <si>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</si>
  <si>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</si>
  <si>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</si>
  <si>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</si>
  <si>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</si>
  <si>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</si>
  <si>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</si>
  <si>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</si>
  <si>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</si>
  <si>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</si>
  <si>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</si>
  <si>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</si>
  <si>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</si>
  <si>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</si>
  <si>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</si>
  <si>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</si>
  <si>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</si>
  <si>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</si>
  <si>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</si>
  <si>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</si>
  <si>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</si>
  <si>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</si>
  <si>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</si>
  <si>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</si>
  <si>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</si>
  <si>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</si>
  <si>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</si>
  <si>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</si>
  <si>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</si>
  <si>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</si>
  <si>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</si>
  <si>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</si>
  <si>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</si>
  <si>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</si>
  <si>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</si>
  <si>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</si>
  <si>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</si>
  <si>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</si>
  <si>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</si>
  <si>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</si>
  <si>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</si>
  <si>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</si>
  <si>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</si>
  <si>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</si>
  <si>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</si>
  <si>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</si>
  <si>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</si>
  <si>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</si>
  <si>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</si>
  <si>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</si>
  <si>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</si>
  <si>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</si>
  <si>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</si>
  <si>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</si>
  <si>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</si>
  <si>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</si>
  <si>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</si>
  <si>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</si>
  <si>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</si>
  <si>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</si>
  <si>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</si>
  <si>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</si>
  <si>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</si>
  <si>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</si>
  <si>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</si>
  <si>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</si>
  <si>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</si>
  <si>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</si>
  <si>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</si>
  <si>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</si>
  <si>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</si>
  <si>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</si>
  <si>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</si>
  <si>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</si>
  <si>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</si>
  <si>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</si>
  <si>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</si>
  <si>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</si>
  <si>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</si>
  <si>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</si>
  <si>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</si>
  <si>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</si>
  <si>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</si>
  <si>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</si>
  <si>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</si>
  <si>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</si>
  <si>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</si>
  <si>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</si>
  <si>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</si>
  <si>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</si>
  <si>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</si>
  <si>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</si>
  <si>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</si>
  <si>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</si>
  <si>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</si>
  <si>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</si>
  <si>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</si>
  <si>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</si>
  <si>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</si>
  <si>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</si>
  <si>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</si>
  <si>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</si>
  <si>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</si>
  <si>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</si>
  <si>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</si>
  <si>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</si>
  <si>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</si>
  <si>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</si>
  <si>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</si>
  <si>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</si>
  <si>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</si>
  <si>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</si>
  <si>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</si>
  <si>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</si>
  <si>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</si>
  <si>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</si>
  <si>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</si>
  <si>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</si>
  <si>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</si>
  <si>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</si>
  <si>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</si>
  <si>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</si>
  <si>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</si>
  <si>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</si>
  <si>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</si>
  <si>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</si>
  <si>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</si>
  <si>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</si>
  <si>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</si>
  <si>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</si>
  <si>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</si>
  <si>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</si>
  <si>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</si>
  <si>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</si>
  <si>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</si>
  <si>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</si>
  <si>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</si>
  <si>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</si>
  <si>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</si>
  <si>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</si>
  <si>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</si>
  <si>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</si>
  <si>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</si>
  <si>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</si>
  <si>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</si>
  <si>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</si>
  <si>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</si>
  <si>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</si>
  <si>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</si>
  <si>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</si>
  <si>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</si>
  <si>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</si>
  <si>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</si>
  <si>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</si>
  <si>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</si>
  <si>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</si>
  <si>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</si>
  <si>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</si>
  <si>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</si>
  <si>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</si>
  <si>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</si>
  <si>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</si>
  <si>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</si>
  <si>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</si>
  <si>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</si>
  <si>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</si>
  <si>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</si>
  <si>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</si>
  <si>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</si>
  <si>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</si>
  <si>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</si>
  <si>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</si>
  <si>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</si>
  <si>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</si>
  <si>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</si>
  <si>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</si>
  <si>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</si>
  <si>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</si>
  <si>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</si>
  <si>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</si>
  <si>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</si>
  <si>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</si>
  <si>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</si>
  <si>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</si>
  <si>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</si>
  <si>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</si>
  <si>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</si>
  <si>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</si>
  <si>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</si>
  <si>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</si>
  <si>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</si>
  <si>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</si>
  <si>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</si>
  <si>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</si>
  <si>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</si>
  <si>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</si>
  <si>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</si>
  <si>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</si>
  <si>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</si>
  <si>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</si>
  <si>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</si>
  <si>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</si>
  <si>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</si>
  <si>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</si>
  <si>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</si>
  <si>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</si>
  <si>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</si>
  <si>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</si>
  <si>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</si>
  <si>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</si>
  <si>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</si>
  <si>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</si>
  <si>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</si>
  <si>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</si>
  <si>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</si>
  <si>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</si>
  <si>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</si>
  <si>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</si>
  <si>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</si>
  <si>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</si>
  <si>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</si>
  <si>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</si>
  <si>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</si>
  <si>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</si>
  <si>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</si>
  <si>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</si>
  <si>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</si>
  <si>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</si>
  <si>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</si>
  <si>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</si>
  <si>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</si>
  <si>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</si>
  <si>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</si>
  <si>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</si>
  <si>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</si>
  <si>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</si>
  <si>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</si>
  <si>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</si>
  <si>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</si>
  <si>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</si>
  <si>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</si>
  <si>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</si>
  <si>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</si>
  <si>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</si>
  <si>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</si>
  <si>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</si>
  <si>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</si>
  <si>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</si>
  <si>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</si>
  <si>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</si>
  <si>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</si>
  <si>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</si>
  <si>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</si>
  <si>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</si>
  <si>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</si>
  <si>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</si>
  <si>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</si>
  <si>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</si>
  <si>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</si>
  <si>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</si>
  <si>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</si>
  <si>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</si>
  <si>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</si>
  <si>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</si>
  <si>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</si>
  <si>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</si>
  <si>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</si>
  <si>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</si>
  <si>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</si>
  <si>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</si>
  <si>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</si>
  <si>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</si>
  <si>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</si>
  <si>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</si>
  <si>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</si>
  <si>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</si>
  <si>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</si>
  <si>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</si>
  <si>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</si>
  <si>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</si>
  <si>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</si>
  <si>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</si>
  <si>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</si>
  <si>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</si>
  <si>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</si>
  <si>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</si>
  <si>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</si>
  <si>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</si>
  <si>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</si>
  <si>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</si>
  <si>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</si>
  <si>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</si>
  <si>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</si>
  <si>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</si>
  <si>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</si>
  <si>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</si>
  <si>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</si>
  <si>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</si>
  <si>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</si>
  <si>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</si>
  <si>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</si>
  <si>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</si>
  <si>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</si>
  <si>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</si>
  <si>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</si>
  <si>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</si>
  <si>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</si>
  <si>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</si>
  <si>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</si>
  <si>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</si>
  <si>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</si>
  <si>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</si>
  <si>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</si>
  <si>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</si>
  <si>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</si>
  <si>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</si>
  <si>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</si>
  <si>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</si>
  <si>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</si>
  <si>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</si>
  <si>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</si>
  <si>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</si>
  <si>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</si>
  <si>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</si>
  <si>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</si>
  <si>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</si>
  <si>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</si>
  <si>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</si>
  <si>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</si>
  <si>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</si>
  <si>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</si>
  <si>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</si>
  <si>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</si>
  <si>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</si>
  <si>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</si>
  <si>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</si>
  <si>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</si>
  <si>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</si>
  <si>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</si>
  <si>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</si>
  <si>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</si>
  <si>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</si>
  <si>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</si>
  <si>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</si>
  <si>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</si>
  <si>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</si>
  <si>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</si>
  <si>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</si>
  <si>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</si>
  <si>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</si>
  <si>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</si>
  <si>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</si>
  <si>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</si>
  <si>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</si>
  <si>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</si>
  <si>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</si>
  <si>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</si>
  <si>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</si>
  <si>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</si>
  <si>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</si>
  <si>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</si>
  <si>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</si>
  <si>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</si>
  <si>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</si>
  <si>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</si>
  <si>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</si>
  <si>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</si>
  <si>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</si>
  <si>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</si>
  <si>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</si>
  <si>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</si>
  <si>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</si>
  <si>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</si>
  <si>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</si>
  <si>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</si>
  <si>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</si>
  <si>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</si>
  <si>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</si>
  <si>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</si>
  <si>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</si>
  <si>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</si>
  <si>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</si>
  <si>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</si>
  <si>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</si>
  <si>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</si>
  <si>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</si>
  <si>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</si>
  <si>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</si>
  <si>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</si>
  <si>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</si>
  <si>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</si>
  <si>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</si>
  <si>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</si>
  <si>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</si>
  <si>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</si>
  <si>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</si>
  <si>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</si>
  <si>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</si>
  <si>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</si>
  <si>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</si>
  <si>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</si>
  <si>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</si>
  <si>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</si>
  <si>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</si>
  <si>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</si>
  <si>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</si>
  <si>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</si>
  <si>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</si>
  <si>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</si>
  <si>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</si>
  <si>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</si>
  <si>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</si>
  <si>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</si>
  <si>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</si>
  <si>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</si>
  <si>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</si>
  <si>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</si>
  <si>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</si>
  <si>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</si>
  <si>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</si>
  <si>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</si>
  <si>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</si>
  <si>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</si>
  <si>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</si>
  <si>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</si>
  <si>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</si>
  <si>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</si>
  <si>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</si>
  <si>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</si>
  <si>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</si>
  <si>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</si>
  <si>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</si>
  <si>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</si>
  <si>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</si>
  <si>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</si>
  <si>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</si>
  <si>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</si>
  <si>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</si>
  <si>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</si>
  <si>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</si>
  <si>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</si>
  <si>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</si>
  <si>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</si>
  <si>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</si>
  <si>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</si>
  <si>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</si>
  <si>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</si>
  <si>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</si>
  <si>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</si>
  <si>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</si>
  <si>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</si>
  <si>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</si>
  <si>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</si>
  <si>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</si>
  <si>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</si>
  <si>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</si>
  <si>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</si>
  <si>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</si>
  <si>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</si>
  <si>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</si>
  <si>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</si>
  <si>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</si>
  <si>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</si>
  <si>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</si>
  <si>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</si>
  <si>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</si>
  <si>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</si>
  <si>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</si>
  <si>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</si>
  <si>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</si>
  <si>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</si>
  <si>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</si>
  <si>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</si>
  <si>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</si>
  <si>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</si>
  <si>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</si>
  <si>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</si>
  <si>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</si>
  <si>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</si>
  <si>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</si>
  <si>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</si>
  <si>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</si>
  <si>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</si>
  <si>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</si>
  <si>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</si>
  <si>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</si>
  <si>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</si>
  <si>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</si>
  <si>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</si>
  <si>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</si>
  <si>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</si>
  <si>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</si>
  <si>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</si>
  <si>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</si>
  <si>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</si>
  <si>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</si>
  <si>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</si>
  <si>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</si>
  <si>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</si>
  <si>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</si>
  <si>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</si>
  <si>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</si>
  <si>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</si>
  <si>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</si>
  <si>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</si>
  <si>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</si>
  <si>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</si>
  <si>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</si>
  <si>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</si>
  <si>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</si>
  <si>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</si>
  <si>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</si>
  <si>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</si>
  <si>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</si>
  <si>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</si>
  <si>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</si>
  <si>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</si>
  <si>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</si>
  <si>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</si>
  <si>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</si>
  <si>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</si>
  <si>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</si>
  <si>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</si>
  <si>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</si>
  <si>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</si>
  <si>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</si>
  <si>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</si>
  <si>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</si>
  <si>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</si>
  <si>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</si>
  <si>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</si>
  <si>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</si>
  <si>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</si>
  <si>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</si>
  <si>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</si>
  <si>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</si>
  <si>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</si>
  <si>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</si>
  <si>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</si>
  <si>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</si>
  <si>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</si>
  <si>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</si>
  <si>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</si>
  <si>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</si>
  <si>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</si>
  <si>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</si>
  <si>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</si>
  <si>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</si>
  <si>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</si>
  <si>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</si>
  <si>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</si>
  <si>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</si>
  <si>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</si>
  <si>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</si>
  <si>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</si>
  <si>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</si>
  <si>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</si>
  <si>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</si>
  <si>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</si>
  <si>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</si>
  <si>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</si>
  <si>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</si>
  <si>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</si>
  <si>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</si>
  <si>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</si>
  <si>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</si>
  <si>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</si>
  <si>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</si>
  <si>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</si>
  <si>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</si>
  <si>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</si>
  <si>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</si>
  <si>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</si>
  <si>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</si>
  <si>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</si>
  <si>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</si>
  <si>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</si>
  <si>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</si>
  <si>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</si>
  <si>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</si>
  <si>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</si>
  <si>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</si>
  <si>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</si>
  <si>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</si>
  <si>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</si>
  <si>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</si>
  <si>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</si>
  <si>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</si>
  <si>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</si>
  <si>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</si>
  <si>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</si>
  <si>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</si>
  <si>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</si>
  <si>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</si>
  <si>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</si>
  <si>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</si>
  <si>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</si>
  <si>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</si>
  <si>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</si>
  <si>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</si>
  <si>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</si>
  <si>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</si>
  <si>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</si>
  <si>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</si>
  <si>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</si>
  <si>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</si>
  <si>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</si>
  <si>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</si>
  <si>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</si>
  <si>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</si>
  <si>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</si>
  <si>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</si>
  <si>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</si>
  <si>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</si>
  <si>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</si>
  <si>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</si>
  <si>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</si>
  <si>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</si>
  <si>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</si>
  <si>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</si>
  <si>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</si>
  <si>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</si>
  <si>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</si>
  <si>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</si>
  <si>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</si>
  <si>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</si>
  <si>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</si>
  <si>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</si>
  <si>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</si>
  <si>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</si>
  <si>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</si>
  <si>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</si>
  <si>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</si>
  <si>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</si>
  <si>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</si>
  <si>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</si>
  <si>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</si>
  <si>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</si>
  <si>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</si>
  <si>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</si>
  <si>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</si>
  <si>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</si>
  <si>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</si>
  <si>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</si>
  <si>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</si>
  <si>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</si>
  <si>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</si>
  <si>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</si>
  <si>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</si>
  <si>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</si>
  <si>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</si>
  <si>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</si>
  <si>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</si>
  <si>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</si>
  <si>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</si>
  <si>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</si>
  <si>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</si>
  <si>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</si>
  <si>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</si>
  <si>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</si>
  <si>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</si>
  <si>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</si>
  <si>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</si>
  <si>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</si>
  <si>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</si>
  <si>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</si>
  <si>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</si>
  <si>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</si>
  <si>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</si>
  <si>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</si>
  <si>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</si>
  <si>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</si>
  <si>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</si>
  <si>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</si>
  <si>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</si>
  <si>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</si>
  <si>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</si>
  <si>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</si>
  <si>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</si>
  <si>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</si>
  <si>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</si>
  <si>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</si>
  <si>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</si>
  <si>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</si>
  <si>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</si>
  <si>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</si>
  <si>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</si>
  <si>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</si>
  <si>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</si>
  <si>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</si>
  <si>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</si>
  <si>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</si>
  <si>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</si>
  <si>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</si>
  <si>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</si>
  <si>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</si>
  <si>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</si>
  <si>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</si>
  <si>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</si>
  <si>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</si>
  <si>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</si>
  <si>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</si>
  <si>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</si>
  <si>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</si>
  <si>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</si>
  <si>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</si>
  <si>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</si>
  <si>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</si>
  <si>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</si>
  <si>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</si>
  <si>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</si>
  <si>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</si>
  <si>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</si>
  <si>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</si>
  <si>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</si>
  <si>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</si>
  <si>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</si>
  <si>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</si>
  <si>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</si>
  <si>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</si>
  <si>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</si>
  <si>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</si>
  <si>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</si>
  <si>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</si>
  <si>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</si>
  <si>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</si>
  <si>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</si>
  <si>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</si>
  <si>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</si>
  <si>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</si>
  <si>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</si>
  <si>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</si>
  <si>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</si>
  <si>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</si>
  <si>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</si>
  <si>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</si>
  <si>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</si>
  <si>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</si>
  <si>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</si>
  <si>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</si>
  <si>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</si>
  <si>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</si>
  <si>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</si>
  <si>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</si>
  <si>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</si>
  <si>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</si>
  <si>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</si>
  <si>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</si>
  <si>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</si>
  <si>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</si>
  <si>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</si>
  <si>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</si>
  <si>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</si>
  <si>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</si>
  <si>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</si>
  <si>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</si>
  <si>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</si>
  <si>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</si>
  <si>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</si>
  <si>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</si>
  <si>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</si>
  <si>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</si>
  <si>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</si>
  <si>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</si>
  <si>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</si>
  <si>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</si>
  <si>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</si>
  <si>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</si>
  <si>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</si>
  <si>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</si>
  <si>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</si>
  <si>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</si>
  <si>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</si>
  <si>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</si>
  <si>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</si>
  <si>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</si>
  <si>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</si>
  <si>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</si>
  <si>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</si>
  <si>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</si>
  <si>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</si>
  <si>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</si>
  <si>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</si>
  <si>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</si>
  <si>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</si>
  <si>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</si>
  <si>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</si>
  <si>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</si>
  <si>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</si>
  <si>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</si>
  <si>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</si>
  <si>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</si>
  <si>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</si>
  <si>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</si>
  <si>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</si>
  <si>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</si>
  <si>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</si>
  <si>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</si>
  <si>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</si>
  <si>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</si>
  <si>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</si>
  <si>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</si>
  <si>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</si>
  <si>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</si>
  <si>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</si>
  <si>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</si>
  <si>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</si>
  <si>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</si>
  <si>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</si>
  <si>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</si>
  <si>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</si>
  <si>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</si>
  <si>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</si>
  <si>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</si>
  <si>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</si>
  <si>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</si>
  <si>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</si>
  <si>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</si>
  <si>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</si>
  <si>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</si>
  <si>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</si>
  <si>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</si>
  <si>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</si>
  <si>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</si>
  <si>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</si>
  <si>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</si>
  <si>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</si>
  <si>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</si>
  <si>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</si>
  <si>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</si>
  <si>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</si>
  <si>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</si>
  <si>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</si>
  <si>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</si>
  <si>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</si>
  <si>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</si>
  <si>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</si>
  <si>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</si>
  <si>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</si>
  <si>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</si>
  <si>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</si>
  <si>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</si>
  <si>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</si>
  <si>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</si>
  <si>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</si>
  <si>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</si>
  <si>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</si>
  <si>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</si>
  <si>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</si>
  <si>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</si>
  <si>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</si>
  <si>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</si>
  <si>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</si>
  <si>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</si>
  <si>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</si>
  <si>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</si>
  <si>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</si>
  <si>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</si>
  <si>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</si>
  <si>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</si>
  <si>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</si>
  <si>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</si>
  <si>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</si>
  <si>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</si>
  <si>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</si>
  <si>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</si>
  <si>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</si>
  <si>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</si>
  <si>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</si>
  <si>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</si>
  <si>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</si>
  <si>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</si>
  <si>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</si>
  <si>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</si>
  <si>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</si>
  <si>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</si>
  <si>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</si>
  <si>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</si>
  <si>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</si>
  <si>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</si>
  <si>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</si>
  <si>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</si>
  <si>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</si>
  <si>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</si>
  <si>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</si>
  <si>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</si>
  <si>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</si>
  <si>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</si>
  <si>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</si>
  <si>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</si>
  <si>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</si>
  <si>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</si>
  <si>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</si>
  <si>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</si>
  <si>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</si>
  <si>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</si>
  <si>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</si>
  <si>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</si>
  <si>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</si>
  <si>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</si>
  <si>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</si>
  <si>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</si>
  <si>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</si>
  <si>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</si>
  <si>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</si>
  <si>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</si>
  <si>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</si>
  <si>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</si>
  <si>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</si>
  <si>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</si>
  <si>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</si>
  <si>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</si>
  <si>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</si>
  <si>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</si>
  <si>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</si>
  <si>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</si>
  <si>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</si>
  <si>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</si>
  <si>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</si>
  <si>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</si>
  <si>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</si>
  <si>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</si>
  <si>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</si>
  <si>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</si>
  <si>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</si>
  <si>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</si>
  <si>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</si>
  <si>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</si>
  <si>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</si>
  <si>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</si>
  <si>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</si>
  <si>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</si>
  <si>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</si>
  <si>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</si>
  <si>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</si>
  <si>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</si>
  <si>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</si>
  <si>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</si>
  <si>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</si>
  <si>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</si>
  <si>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</si>
  <si>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</si>
  <si>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</si>
  <si>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</si>
  <si>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</si>
  <si>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</si>
  <si>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</si>
  <si>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</si>
  <si>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</si>
  <si>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</si>
  <si>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</si>
  <si>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</si>
  <si>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</si>
  <si>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</si>
  <si>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</si>
  <si>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</si>
  <si>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</si>
  <si>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</si>
  <si>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</si>
  <si>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</si>
  <si>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</si>
  <si>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</si>
  <si>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</si>
  <si>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</si>
  <si>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</si>
  <si>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</si>
  <si>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</si>
  <si>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</si>
  <si>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</si>
  <si>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</si>
  <si>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</si>
  <si>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</si>
  <si>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</si>
  <si>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</si>
  <si>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</si>
  <si>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</si>
  <si>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</si>
  <si>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</si>
  <si>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</si>
  <si>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</si>
  <si>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</si>
  <si>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</si>
  <si>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</si>
  <si>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</si>
  <si>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</si>
  <si>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</si>
  <si>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</si>
  <si>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</si>
  <si>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</si>
  <si>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</si>
  <si>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</si>
  <si>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</si>
  <si>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</si>
  <si>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</si>
  <si>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</si>
  <si>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</si>
  <si>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</si>
  <si>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</si>
  <si>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</si>
  <si>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</si>
  <si>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</si>
  <si>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</si>
  <si>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</si>
  <si>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</si>
  <si>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</si>
  <si>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</si>
  <si>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</si>
  <si>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</si>
  <si>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</si>
  <si>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</si>
  <si>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</si>
  <si>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</si>
  <si>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</si>
  <si>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</si>
  <si>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</si>
  <si>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</si>
  <si>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</si>
  <si>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</si>
  <si>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</si>
  <si>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</si>
  <si>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</si>
  <si>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</si>
  <si>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</si>
  <si>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</si>
  <si>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</si>
  <si>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</si>
  <si>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</si>
  <si>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</si>
  <si>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</si>
  <si>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</si>
  <si>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</si>
  <si>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</si>
  <si>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</si>
  <si>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</si>
  <si>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</si>
  <si>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</si>
  <si>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</si>
  <si>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</si>
  <si>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</si>
  <si>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</si>
  <si>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</si>
  <si>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</si>
  <si>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</si>
  <si>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</si>
  <si>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</si>
  <si>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</si>
  <si>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</si>
  <si>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</si>
  <si>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</si>
  <si>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</si>
  <si>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</si>
  <si>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</si>
  <si>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</si>
  <si>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</si>
  <si>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</si>
  <si>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</si>
  <si>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</si>
  <si>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</si>
  <si>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</si>
  <si>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</si>
  <si>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</si>
  <si>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</si>
  <si>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</si>
  <si>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</si>
  <si>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</si>
  <si>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</si>
  <si>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</si>
  <si>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</si>
  <si>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</si>
  <si>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</si>
  <si>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</si>
  <si>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</si>
  <si>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</si>
  <si>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</si>
  <si>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</si>
  <si>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</si>
  <si>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</si>
  <si>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</si>
  <si>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</si>
  <si>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</si>
  <si>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</si>
  <si>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</si>
  <si>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</si>
  <si>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</si>
  <si>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</si>
  <si>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</si>
  <si>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</si>
  <si>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</si>
  <si>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</si>
  <si>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</si>
  <si>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</si>
  <si>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</si>
  <si>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</si>
  <si>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</si>
  <si>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</si>
  <si>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</si>
  <si>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</si>
  <si>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</si>
  <si>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</si>
  <si>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</si>
  <si>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</si>
  <si>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</si>
  <si>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</si>
  <si>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</si>
  <si>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</si>
  <si>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</si>
  <si>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</si>
  <si>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</si>
  <si>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</si>
  <si>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</si>
  <si>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</si>
  <si>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</si>
  <si>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</si>
  <si>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</si>
  <si>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</si>
  <si>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</si>
  <si>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</si>
  <si>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</si>
  <si>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</si>
  <si>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</si>
  <si>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</si>
  <si>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</si>
  <si>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</si>
  <si>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</si>
  <si>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</si>
  <si>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</si>
  <si>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</si>
  <si>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</si>
  <si>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</si>
  <si>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</si>
  <si>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</si>
  <si>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</si>
  <si>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</si>
  <si>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</si>
  <si>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</si>
  <si>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</si>
  <si>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</si>
  <si>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</si>
  <si>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</si>
  <si>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</si>
  <si>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</si>
  <si>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</si>
  <si>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</si>
  <si>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</si>
  <si>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</si>
  <si>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</si>
  <si>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</si>
  <si>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</si>
  <si>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</si>
  <si>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</si>
  <si>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</si>
  <si>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</si>
  <si>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</si>
  <si>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</si>
  <si>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</si>
  <si>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</si>
  <si>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</si>
  <si>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</si>
  <si>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</si>
  <si>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</si>
  <si>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</si>
  <si>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</si>
  <si>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</si>
  <si>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</si>
  <si>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</si>
  <si>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</si>
  <si>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</si>
  <si>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</si>
  <si>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</si>
  <si>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</si>
  <si>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</si>
  <si>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</si>
  <si>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</si>
  <si>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</si>
  <si>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</si>
  <si>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</si>
  <si>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</si>
  <si>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</si>
  <si>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</si>
  <si>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</si>
  <si>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</si>
  <si>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</si>
  <si>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</si>
  <si>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</si>
  <si>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</si>
  <si>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</si>
  <si>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</si>
  <si>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</si>
  <si>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</si>
  <si>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</si>
  <si>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</si>
  <si>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</si>
  <si>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</si>
  <si>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</si>
  <si>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</si>
  <si>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</si>
  <si>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</si>
  <si>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</si>
  <si>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</si>
  <si>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</si>
  <si>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</si>
  <si>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</si>
  <si>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</si>
  <si>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</si>
  <si>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</si>
  <si>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</si>
  <si>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</si>
  <si>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</si>
  <si>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</si>
  <si>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</si>
  <si>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</si>
  <si>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</si>
  <si>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</si>
  <si>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</si>
  <si>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</si>
  <si>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</si>
  <si>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</si>
  <si>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</si>
  <si>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</si>
  <si>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</si>
  <si>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</si>
  <si>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</si>
  <si>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</si>
  <si>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</si>
  <si>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</si>
  <si>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</si>
  <si>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</si>
  <si>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</si>
  <si>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</si>
  <si>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</si>
  <si>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</si>
  <si>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</si>
  <si>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</si>
  <si>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</si>
  <si>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</si>
  <si>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</si>
  <si>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</si>
  <si>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</si>
  <si>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</si>
  <si>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</si>
  <si>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</si>
  <si>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</si>
  <si>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</si>
  <si>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</si>
  <si>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</si>
  <si>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</si>
  <si>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</si>
  <si>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</si>
  <si>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</si>
  <si>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</si>
  <si>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</si>
  <si>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</si>
  <si>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</si>
  <si>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</si>
  <si>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</si>
  <si>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</si>
  <si>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</si>
  <si>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</si>
  <si>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</si>
  <si>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</si>
  <si>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</si>
  <si>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</si>
  <si>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</si>
  <si>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</si>
  <si>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</si>
  <si>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</si>
  <si>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</si>
  <si>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</si>
  <si>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</si>
  <si>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</si>
  <si>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</si>
  <si>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</si>
  <si>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</si>
  <si>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</si>
  <si>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</si>
  <si>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</si>
  <si>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</si>
  <si>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</si>
  <si>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</si>
  <si>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</si>
  <si>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</si>
  <si>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</si>
  <si>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</si>
  <si>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</si>
  <si>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</si>
  <si>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</si>
  <si>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</si>
  <si>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</si>
  <si>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</si>
  <si>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</si>
  <si>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</si>
  <si>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</si>
  <si>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</si>
  <si>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</si>
  <si>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</si>
  <si>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</si>
  <si>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</si>
  <si>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</si>
  <si>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</si>
  <si>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</si>
  <si>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</si>
  <si>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</si>
  <si>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</si>
  <si>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</si>
  <si>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</si>
  <si>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</si>
  <si>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</si>
  <si>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</si>
  <si>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</si>
  <si>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</si>
  <si>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</si>
  <si>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</si>
  <si>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</si>
  <si>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</si>
  <si>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</si>
  <si>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</si>
  <si>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</si>
  <si>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</si>
  <si>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</si>
  <si>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</si>
  <si>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</si>
  <si>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</si>
  <si>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</si>
  <si>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</si>
  <si>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</si>
  <si>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</si>
  <si>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</si>
  <si>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</si>
  <si>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</si>
  <si>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</si>
  <si>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</si>
  <si>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</si>
  <si>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</si>
  <si>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</si>
  <si>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</si>
  <si>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</si>
  <si>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</si>
  <si>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</si>
  <si>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</si>
  <si>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</si>
  <si>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</si>
  <si>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</si>
  <si>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</si>
  <si>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</si>
  <si>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</si>
  <si>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</si>
  <si>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</si>
  <si>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</si>
  <si>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</si>
  <si>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</si>
  <si>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</si>
  <si>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</si>
  <si>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</si>
  <si>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</si>
  <si>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</si>
  <si>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</si>
  <si>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</si>
  <si>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</si>
  <si>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</si>
  <si>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</si>
  <si>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</si>
  <si>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</si>
  <si>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</si>
  <si>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</si>
  <si>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</si>
  <si>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</si>
  <si>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</si>
  <si>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</si>
  <si>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</si>
  <si>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</si>
  <si>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</si>
  <si>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</si>
  <si>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</si>
  <si>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</si>
  <si>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</si>
  <si>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</si>
  <si>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</si>
  <si>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</si>
  <si>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</si>
  <si>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</si>
  <si>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</si>
  <si>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</si>
  <si>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</si>
  <si>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</si>
  <si>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</si>
  <si>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</si>
  <si>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</si>
  <si>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</si>
  <si>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</si>
  <si>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</si>
  <si>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</si>
  <si>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</si>
  <si>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</si>
  <si>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</si>
  <si>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</si>
  <si>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</si>
  <si>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</si>
  <si>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</si>
  <si>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</si>
  <si>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</si>
  <si>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</si>
  <si>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</si>
  <si>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</si>
  <si>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</si>
  <si>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</si>
  <si>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</si>
  <si>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</si>
  <si>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</si>
  <si>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</si>
  <si>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</si>
  <si>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</si>
  <si>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</si>
  <si>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</si>
  <si>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</si>
  <si>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</si>
  <si>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</si>
  <si>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</si>
  <si>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</si>
  <si>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</si>
  <si>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</si>
  <si>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</si>
  <si>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</si>
  <si>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</si>
  <si>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</si>
  <si>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</si>
  <si>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</si>
  <si>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</si>
  <si>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</si>
  <si>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</si>
  <si>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</si>
  <si>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</si>
  <si>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</si>
  <si>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</si>
  <si>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</si>
  <si>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</si>
  <si>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</si>
  <si>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</si>
  <si>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</si>
  <si>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</si>
  <si>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</si>
  <si>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</si>
  <si>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</si>
  <si>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</si>
  <si>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</si>
  <si>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</si>
  <si>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</si>
  <si>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</si>
  <si>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</si>
  <si>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</si>
  <si>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</si>
  <si>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</si>
  <si>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</si>
  <si>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</si>
  <si>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</si>
  <si>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</si>
  <si>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</si>
  <si>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</si>
  <si>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</si>
  <si>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</si>
  <si>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</si>
  <si>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</si>
  <si>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</si>
  <si>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</si>
  <si>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</si>
  <si>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</si>
  <si>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</si>
  <si>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</si>
  <si>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</si>
  <si>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</si>
  <si>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</si>
  <si>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</si>
  <si>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</si>
  <si>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</si>
  <si>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</si>
  <si>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</si>
  <si>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</si>
  <si>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</si>
  <si>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</si>
  <si>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</si>
  <si>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</si>
  <si>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</si>
  <si>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</si>
  <si>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</si>
  <si>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</si>
  <si>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</si>
  <si>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</si>
  <si>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</si>
  <si>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</si>
  <si>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</si>
  <si>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</si>
  <si>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</si>
  <si>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</si>
  <si>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</si>
  <si>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</si>
  <si>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</si>
  <si>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</si>
  <si>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</si>
  <si>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</si>
  <si>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</si>
  <si>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</si>
  <si>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</si>
  <si>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</si>
  <si>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</si>
  <si>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</si>
  <si>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</si>
  <si>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</si>
  <si>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</si>
  <si>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</si>
  <si>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</si>
  <si>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</si>
  <si>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</si>
  <si>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</si>
  <si>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</si>
  <si>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</si>
  <si>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</si>
  <si>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</si>
  <si>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</si>
  <si>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</si>
  <si>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</si>
  <si>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</si>
  <si>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</si>
  <si>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</si>
  <si>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</si>
  <si>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</si>
  <si>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</si>
  <si>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</si>
  <si>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</si>
  <si>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</si>
  <si>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</si>
  <si>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</si>
  <si>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</si>
  <si>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</si>
  <si>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</si>
  <si>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</si>
  <si>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</si>
  <si>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</si>
  <si>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</si>
  <si>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</si>
  <si>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</si>
  <si>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</si>
  <si>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</si>
  <si>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</si>
  <si>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</si>
  <si>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</si>
  <si>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</si>
  <si>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</si>
  <si>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</si>
  <si>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</si>
  <si>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</si>
  <si>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</si>
  <si>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</si>
  <si>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</si>
  <si>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</si>
  <si>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</si>
  <si>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</si>
  <si>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</si>
  <si>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</si>
  <si>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</si>
  <si>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</si>
  <si>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</si>
  <si>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</si>
  <si>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</si>
  <si>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</si>
  <si>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</si>
  <si>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</si>
  <si>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</si>
  <si>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</si>
  <si>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</si>
  <si>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</si>
  <si>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</si>
  <si>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</si>
  <si>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</si>
  <si>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</si>
  <si>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</si>
  <si>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</si>
  <si>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</si>
  <si>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</si>
  <si>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</si>
  <si>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</si>
  <si>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</si>
  <si>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</si>
  <si>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</si>
  <si>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</si>
  <si>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</si>
  <si>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</si>
  <si>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</si>
  <si>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</si>
  <si>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</si>
  <si>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</si>
  <si>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</si>
  <si>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</si>
  <si>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</si>
  <si>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</si>
  <si>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</si>
  <si>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</si>
  <si>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</si>
  <si>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</si>
  <si>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</si>
  <si>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</si>
  <si>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</si>
  <si>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</si>
  <si>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</si>
  <si>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</si>
  <si>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</si>
  <si>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</si>
  <si>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</si>
  <si>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</si>
  <si>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</si>
  <si>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</si>
  <si>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</si>
  <si>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</si>
  <si>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</si>
  <si>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</si>
  <si>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</si>
  <si>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</si>
  <si>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</si>
  <si>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</si>
  <si>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</si>
  <si>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</si>
  <si>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</si>
  <si>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</si>
  <si>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</si>
  <si>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</si>
  <si>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</si>
  <si>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</si>
  <si>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</si>
  <si>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</si>
  <si>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</si>
  <si>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</si>
  <si>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</si>
  <si>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</si>
  <si>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</si>
  <si>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</si>
  <si>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</si>
  <si>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</si>
  <si>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</si>
  <si>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</si>
  <si>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</si>
  <si>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</si>
  <si>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</si>
  <si>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</si>
  <si>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</si>
  <si>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</si>
  <si>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</si>
  <si>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</si>
  <si>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</si>
  <si>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</si>
  <si>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</si>
  <si>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</si>
  <si>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</si>
  <si>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</si>
  <si>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</si>
  <si>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</si>
  <si>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</si>
  <si>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</si>
  <si>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</si>
  <si>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</si>
  <si>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</si>
  <si>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</si>
  <si>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</si>
  <si>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</si>
  <si>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</si>
  <si>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</si>
  <si>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</si>
  <si>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</si>
  <si>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</si>
  <si>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</si>
  <si>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</si>
  <si>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</si>
  <si>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</si>
  <si>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</si>
  <si>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</si>
  <si>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</si>
  <si>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</si>
  <si>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</si>
  <si>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</si>
  <si>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</si>
  <si>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</si>
  <si>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</si>
  <si>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</si>
  <si>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</si>
  <si>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</si>
  <si>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</si>
  <si>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</si>
  <si>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</si>
  <si>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</si>
  <si>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</si>
  <si>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</si>
  <si>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</si>
  <si>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</si>
  <si>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</si>
  <si>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</si>
  <si>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</si>
  <si>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</si>
  <si>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</si>
  <si>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</si>
  <si>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</si>
  <si>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</si>
  <si>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</si>
  <si>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</si>
  <si>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</si>
  <si>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</si>
  <si>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</si>
  <si>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</si>
  <si>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</si>
  <si>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</si>
  <si>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</si>
  <si>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</si>
  <si>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</si>
  <si>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</si>
  <si>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</si>
  <si>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</si>
  <si>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</si>
  <si>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</si>
  <si>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</si>
  <si>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</si>
  <si>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</si>
  <si>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</si>
  <si>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</si>
  <si>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</si>
  <si>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</si>
  <si>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</si>
  <si>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</si>
  <si>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</si>
  <si>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</si>
  <si>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</si>
  <si>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</si>
  <si>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</si>
  <si>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</si>
  <si>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</si>
  <si>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</si>
  <si>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</si>
  <si>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</si>
  <si>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</si>
  <si>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</si>
  <si>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</si>
  <si>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</si>
  <si>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</si>
  <si>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</si>
  <si>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</si>
  <si>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</si>
  <si>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</si>
  <si>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</si>
  <si>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</si>
  <si>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</si>
  <si>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</si>
  <si>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</si>
  <si>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</si>
  <si>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</si>
  <si>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</si>
  <si>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</si>
  <si>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</si>
  <si>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</si>
  <si>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</si>
  <si>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</si>
  <si>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</si>
  <si>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</si>
  <si>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</si>
  <si>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</si>
  <si>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</si>
  <si>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</si>
  <si>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</si>
  <si>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</si>
  <si>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</si>
  <si>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</si>
  <si>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</si>
  <si>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</si>
  <si>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</si>
  <si>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</si>
  <si>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</si>
  <si>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</si>
  <si>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</si>
  <si>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</si>
  <si>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</si>
  <si>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</si>
  <si>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</si>
  <si>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</si>
  <si>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</si>
  <si>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</si>
  <si>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</si>
  <si>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</si>
  <si>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</si>
  <si>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</si>
  <si>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</si>
  <si>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</si>
  <si>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</si>
  <si>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</si>
  <si>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</si>
  <si>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</si>
  <si>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</si>
  <si>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</si>
  <si>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</si>
  <si>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</si>
  <si>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</si>
  <si>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</si>
  <si>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</si>
  <si>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</si>
  <si>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</si>
  <si>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</si>
  <si>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</si>
  <si>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</si>
  <si>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</si>
  <si>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</si>
  <si>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</si>
  <si>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</si>
  <si>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</si>
  <si>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</si>
  <si>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</si>
  <si>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</si>
  <si>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</si>
  <si>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</si>
  <si>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</si>
  <si>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</si>
  <si>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</si>
  <si>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</si>
  <si>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</si>
  <si>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</si>
  <si>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</si>
  <si>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</si>
  <si>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</si>
  <si>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</si>
  <si>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</si>
  <si>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</si>
  <si>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</si>
  <si>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</si>
  <si>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</si>
  <si>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</si>
  <si>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</si>
  <si>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</si>
  <si>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</si>
  <si>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</si>
  <si>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</si>
  <si>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</si>
  <si>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</si>
  <si>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</si>
  <si>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</si>
  <si>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</si>
  <si>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</si>
  <si>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</si>
  <si>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</si>
  <si>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</si>
  <si>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</si>
  <si>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</si>
  <si>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</si>
  <si>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</si>
  <si>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</si>
  <si>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</si>
  <si>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</si>
  <si>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</si>
  <si>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</si>
  <si>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</si>
  <si>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</si>
  <si>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</si>
  <si>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</si>
  <si>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</si>
  <si>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</si>
  <si>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</si>
  <si>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</si>
  <si>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</si>
  <si>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</si>
  <si>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</si>
  <si>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</si>
  <si>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</si>
  <si>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</si>
  <si>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</si>
  <si>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</si>
  <si>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</si>
  <si>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</si>
  <si>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</si>
  <si>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</si>
  <si>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</si>
  <si>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</si>
  <si>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</si>
  <si>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</si>
  <si>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</si>
  <si>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</si>
  <si>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</si>
  <si>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</si>
  <si>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</si>
  <si>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</si>
  <si>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</si>
  <si>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</si>
  <si>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</si>
  <si>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</si>
  <si>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</si>
  <si>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</si>
  <si>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</si>
  <si>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</si>
  <si>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</si>
  <si>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</si>
  <si>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</si>
  <si>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</si>
  <si>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</si>
  <si>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</si>
  <si>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</si>
  <si>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</si>
  <si>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</si>
  <si>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</si>
  <si>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</si>
  <si>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</si>
  <si>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</si>
  <si>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</si>
  <si>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</si>
  <si>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</si>
  <si>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</si>
  <si>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</si>
  <si>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</si>
  <si>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</si>
  <si>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</si>
  <si>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</si>
  <si>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</si>
  <si>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</si>
  <si>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</si>
  <si>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</si>
  <si>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</si>
  <si>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</si>
  <si>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</si>
  <si>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</si>
  <si>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</si>
  <si>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</si>
  <si>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</si>
  <si>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</si>
  <si>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</si>
  <si>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</si>
  <si>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</si>
  <si>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</si>
  <si>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</si>
  <si>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</si>
  <si>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</si>
  <si>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</si>
  <si>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</si>
  <si>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</si>
  <si>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</si>
  <si>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</si>
  <si>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</si>
  <si>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</si>
  <si>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</si>
  <si>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</si>
  <si>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</si>
  <si>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</si>
  <si>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</si>
  <si>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</si>
  <si>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</si>
  <si>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</si>
  <si>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</si>
  <si>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</si>
  <si>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</si>
  <si>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</si>
  <si>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</si>
  <si>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</si>
  <si>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</si>
  <si>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</si>
  <si>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</si>
  <si>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</si>
  <si>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</si>
  <si>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</si>
  <si>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</si>
  <si>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</si>
  <si>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</si>
  <si>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</si>
  <si>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</si>
  <si>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</si>
  <si>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</si>
  <si>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</si>
  <si>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</si>
  <si>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</si>
  <si>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</si>
  <si>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</si>
  <si>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</si>
  <si>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</si>
  <si>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</si>
  <si>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</si>
  <si>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</si>
  <si>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</si>
  <si>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</si>
  <si>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</si>
  <si>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</si>
  <si>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</si>
  <si>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</si>
  <si>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</si>
  <si>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</si>
  <si>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</si>
  <si>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</si>
  <si>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</si>
  <si>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</si>
  <si>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</si>
  <si>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</si>
  <si>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</si>
  <si>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</si>
  <si>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</si>
  <si>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</si>
  <si>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</si>
  <si>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</si>
  <si>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</si>
  <si>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</si>
  <si>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</si>
  <si>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</si>
  <si>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</si>
  <si>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</si>
  <si>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</si>
  <si>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</si>
  <si>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</si>
  <si>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</si>
  <si>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</si>
  <si>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</si>
  <si>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</si>
  <si>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</si>
  <si>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</si>
  <si>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</si>
  <si>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</si>
  <si>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</si>
  <si>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</si>
  <si>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</si>
  <si>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</si>
  <si>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</si>
  <si>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</si>
  <si>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</si>
  <si>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</si>
  <si>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</si>
  <si>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</si>
  <si>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</si>
  <si>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</si>
  <si>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</si>
  <si>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</si>
  <si>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</si>
  <si>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</si>
  <si>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</si>
  <si>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</si>
  <si>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</si>
  <si>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</si>
  <si>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</si>
  <si>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</si>
  <si>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</si>
  <si>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</si>
  <si>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</si>
  <si>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</si>
  <si>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</si>
  <si>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</si>
  <si>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</si>
  <si>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</si>
  <si>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</si>
  <si>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</si>
  <si>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</si>
  <si>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</si>
  <si>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</si>
  <si>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</si>
  <si>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</si>
  <si>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</si>
  <si>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</si>
  <si>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</si>
  <si>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</si>
  <si>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</si>
  <si>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</si>
  <si>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</si>
  <si>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</si>
  <si>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</si>
  <si>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</si>
  <si>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</si>
  <si>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</si>
  <si>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</si>
  <si>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</si>
  <si>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</si>
  <si>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</si>
  <si>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</si>
  <si>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</si>
  <si>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</si>
  <si>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</si>
  <si>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</si>
  <si>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</si>
  <si>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</si>
  <si>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</si>
  <si>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</si>
  <si>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</si>
  <si>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</si>
  <si>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</si>
  <si>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</si>
  <si>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</si>
  <si>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</si>
  <si>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</si>
  <si>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</si>
  <si>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</si>
  <si>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</si>
  <si>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</si>
  <si>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</si>
  <si>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</si>
  <si>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</si>
  <si>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</si>
  <si>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</si>
  <si>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</si>
  <si>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</si>
  <si>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</si>
  <si>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</si>
  <si>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</si>
  <si>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</si>
  <si>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</si>
  <si>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</si>
  <si>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</si>
  <si>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</si>
  <si>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</si>
  <si>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</si>
  <si>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</si>
  <si>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</si>
  <si>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</si>
  <si>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</si>
  <si>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</si>
  <si>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</si>
  <si>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</si>
  <si>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</si>
  <si>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</si>
  <si>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</si>
  <si>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</si>
  <si>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</si>
  <si>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</si>
  <si>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</si>
  <si>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</si>
  <si>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</si>
  <si>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</si>
  <si>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</si>
  <si>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</si>
  <si>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</si>
  <si>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</si>
  <si>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</si>
  <si>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</si>
  <si>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</si>
  <si>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</si>
  <si>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</si>
  <si>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</si>
  <si>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</si>
  <si>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</si>
  <si>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</si>
  <si>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</si>
  <si>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</si>
  <si>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</si>
  <si>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</si>
  <si>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</si>
  <si>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</si>
  <si>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</si>
  <si>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</si>
  <si>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</si>
  <si>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</si>
  <si>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</si>
  <si>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</si>
  <si>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</si>
  <si>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</si>
  <si>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</si>
  <si>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</si>
  <si>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</si>
  <si>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</si>
  <si>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</si>
  <si>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</si>
  <si>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</si>
  <si>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</si>
  <si>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</si>
  <si>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</si>
  <si>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</si>
  <si>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</si>
  <si>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</si>
  <si>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</si>
  <si>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</si>
  <si>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</si>
  <si>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</si>
  <si>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</si>
  <si>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</si>
  <si>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</si>
  <si>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</si>
  <si>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</si>
  <si>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</si>
  <si>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</si>
  <si>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</si>
  <si>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</si>
  <si>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</si>
  <si>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</si>
  <si>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</si>
  <si>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</si>
  <si>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</si>
  <si>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</si>
  <si>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</si>
  <si>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</si>
  <si>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</si>
  <si>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</si>
  <si>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</si>
  <si>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</si>
  <si>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</si>
  <si>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</si>
  <si>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</si>
  <si>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</si>
  <si>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</si>
  <si>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</si>
  <si>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</si>
  <si>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</si>
  <si>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</si>
  <si>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</si>
  <si>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</si>
  <si>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</si>
  <si>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</si>
  <si>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</si>
  <si>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</si>
  <si>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</si>
  <si>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</si>
  <si>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</si>
  <si>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</si>
  <si>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</si>
  <si>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</si>
  <si>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</si>
  <si>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</si>
  <si>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</si>
  <si>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</si>
  <si>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</si>
  <si>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</si>
  <si>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</si>
  <si>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</si>
  <si>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</si>
  <si>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</si>
  <si>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</si>
  <si>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</si>
  <si>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</si>
  <si>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</si>
  <si>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</si>
  <si>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</si>
  <si>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</si>
  <si>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</si>
  <si>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</si>
  <si>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</si>
  <si>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</si>
  <si>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</si>
  <si>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</si>
  <si>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</si>
  <si>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</si>
  <si>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</si>
  <si>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</si>
  <si>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</si>
  <si>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</si>
  <si>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</si>
  <si>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</si>
  <si>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</si>
  <si>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</si>
  <si>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</si>
  <si>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</si>
  <si>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</si>
  <si>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</si>
  <si>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</si>
  <si>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</si>
  <si>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</si>
  <si>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</si>
  <si>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</si>
  <si>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</si>
  <si>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</si>
  <si>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</si>
  <si>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</si>
  <si>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</si>
  <si>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</si>
  <si>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</si>
  <si>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</si>
  <si>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</si>
  <si>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</si>
  <si>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</si>
  <si>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</si>
  <si>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</si>
  <si>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</si>
  <si>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</si>
  <si>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</si>
  <si>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</si>
  <si>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</si>
  <si>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</si>
  <si>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</si>
  <si>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</si>
  <si>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</si>
  <si>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</si>
  <si>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</si>
  <si>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</si>
  <si>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</si>
  <si>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</si>
  <si>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</si>
  <si>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</si>
  <si>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</si>
  <si>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</si>
  <si>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</si>
  <si>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</si>
  <si>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</si>
  <si>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</si>
  <si>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</si>
  <si>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</si>
  <si>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</si>
  <si>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</si>
  <si>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</si>
  <si>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</si>
  <si>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</si>
  <si>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</si>
  <si>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</si>
  <si>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</si>
  <si>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</si>
  <si>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</si>
  <si>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</si>
  <si>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</si>
  <si>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</si>
  <si>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</si>
  <si>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</si>
  <si>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</si>
  <si>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</si>
  <si>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</si>
  <si>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</si>
  <si>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</si>
  <si>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</si>
  <si>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</si>
  <si>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</si>
  <si>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</si>
  <si>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</si>
  <si>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</si>
  <si>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</si>
  <si>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</si>
  <si>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</si>
  <si>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</si>
  <si>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</si>
  <si>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</si>
  <si>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</si>
  <si>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</si>
  <si>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</si>
  <si>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</si>
  <si>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</si>
  <si>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</si>
  <si>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</si>
  <si>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</si>
  <si>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</si>
  <si>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</si>
  <si>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</si>
  <si>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</si>
  <si>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</si>
  <si>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</si>
  <si>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</si>
  <si>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</si>
  <si>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</si>
  <si>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</si>
  <si>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</si>
  <si>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</si>
  <si>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</si>
  <si>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</si>
  <si>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</si>
  <si>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</si>
  <si>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</si>
  <si>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</si>
  <si>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</si>
  <si>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</si>
  <si>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</si>
  <si>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</si>
  <si>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</si>
  <si>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</si>
  <si>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</si>
  <si>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</si>
  <si>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</si>
  <si>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</si>
  <si>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</si>
  <si>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</si>
  <si>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</si>
  <si>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</si>
  <si>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</si>
  <si>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</si>
  <si>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</si>
  <si>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</si>
  <si>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</si>
  <si>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</si>
  <si>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</si>
  <si>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</si>
  <si>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</si>
  <si>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</si>
  <si>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</si>
  <si>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</si>
  <si>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</si>
  <si>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</si>
  <si>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</si>
  <si>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</si>
  <si>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</si>
  <si>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</si>
  <si>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</si>
  <si>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</si>
  <si>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</si>
  <si>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</si>
  <si>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</si>
  <si>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</si>
  <si>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</si>
  <si>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</si>
  <si>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</si>
  <si>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</si>
  <si>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</si>
  <si>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</si>
  <si>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</si>
  <si>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</si>
  <si>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</si>
  <si>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</si>
  <si>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</si>
  <si>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</si>
  <si>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</si>
  <si>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</si>
  <si>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</si>
  <si>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</si>
  <si>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</si>
  <si>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</si>
  <si>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</si>
  <si>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</si>
  <si>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</si>
  <si>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</si>
  <si>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</si>
  <si>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</si>
  <si>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</si>
  <si>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</si>
  <si>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</si>
  <si>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</si>
  <si>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</si>
  <si>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</si>
  <si>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</si>
  <si>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</si>
  <si>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</si>
  <si>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</si>
  <si>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</si>
  <si>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</si>
  <si>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</si>
  <si>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</si>
  <si>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</si>
  <si>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</si>
  <si>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</si>
  <si>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</si>
  <si>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</si>
  <si>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</si>
  <si>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</si>
  <si>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</si>
  <si>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</si>
  <si>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</si>
  <si>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</si>
  <si>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</si>
  <si>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</si>
  <si>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</si>
  <si>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</si>
  <si>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</si>
  <si>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</si>
  <si>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</si>
  <si>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</si>
  <si>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</si>
  <si>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</si>
  <si>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</si>
  <si>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</si>
  <si>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</si>
  <si>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</si>
  <si>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</si>
  <si>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</si>
  <si>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</si>
  <si>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</si>
  <si>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</si>
  <si>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</si>
  <si>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</si>
  <si>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</si>
  <si>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</si>
  <si>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</si>
  <si>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</si>
  <si>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</si>
  <si>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</si>
  <si>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</si>
  <si>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</si>
  <si>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</si>
  <si>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</si>
  <si>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</si>
  <si>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</si>
  <si>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</si>
  <si>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</si>
  <si>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</si>
  <si>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</si>
  <si>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</si>
  <si>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</si>
  <si>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</si>
  <si>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</si>
  <si>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</si>
  <si>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</si>
  <si>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</si>
  <si>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</si>
  <si>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</si>
  <si>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</si>
  <si>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</si>
  <si>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</si>
  <si>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</si>
  <si>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</si>
  <si>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</si>
  <si>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</si>
  <si>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</si>
  <si>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</si>
  <si>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</si>
  <si>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</si>
  <si>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</si>
  <si>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</si>
  <si>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</si>
  <si>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</si>
  <si>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</si>
  <si>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</si>
  <si>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</si>
  <si>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</si>
  <si>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</si>
  <si>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</si>
  <si>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</si>
  <si>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</si>
  <si>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</si>
  <si>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</si>
  <si>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</si>
  <si>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</si>
  <si>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</si>
  <si>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</si>
  <si>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</si>
  <si>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</si>
  <si>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</si>
  <si>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</si>
  <si>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</si>
  <si>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</si>
  <si>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</si>
  <si>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</si>
  <si>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</si>
  <si>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</si>
  <si>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</si>
  <si>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</si>
  <si>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</si>
  <si>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</si>
  <si>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</si>
  <si>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</si>
  <si>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</si>
  <si>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</si>
  <si>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</si>
  <si>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</si>
  <si>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</si>
  <si>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</si>
  <si>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</si>
  <si>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</si>
  <si>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</si>
  <si>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</si>
  <si>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</si>
  <si>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</si>
  <si>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</si>
  <si>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</si>
  <si>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</si>
  <si>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</si>
  <si>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</si>
  <si>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</si>
  <si>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</si>
  <si>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</si>
  <si>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</si>
  <si>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</si>
  <si>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</si>
  <si>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</si>
  <si>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</si>
  <si>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</si>
  <si>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</si>
  <si>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</si>
  <si>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</si>
  <si>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</si>
  <si>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</si>
  <si>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</si>
  <si>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</si>
  <si>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</si>
  <si>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</si>
  <si>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</si>
  <si>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</si>
  <si>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</si>
  <si>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</si>
  <si>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</si>
  <si>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</si>
  <si>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</si>
  <si>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</si>
  <si>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</si>
  <si>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</si>
  <si>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</si>
  <si>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</si>
  <si>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</si>
  <si>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</si>
  <si>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</si>
  <si>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</si>
  <si>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</si>
  <si>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</si>
  <si>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</si>
  <si>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</si>
  <si>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</si>
  <si>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</si>
  <si>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</si>
  <si>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</si>
  <si>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</si>
  <si>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</si>
  <si>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</si>
  <si>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</si>
  <si>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</si>
  <si>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</si>
  <si>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</si>
  <si>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</si>
  <si>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</si>
  <si>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</si>
  <si>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</si>
  <si>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</si>
  <si>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</si>
  <si>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</si>
  <si>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</si>
  <si>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</si>
  <si>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</si>
  <si>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</si>
  <si>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</si>
  <si>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</si>
  <si>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</si>
  <si>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</si>
  <si>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</si>
  <si>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</si>
  <si>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</si>
  <si>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</si>
  <si>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</si>
  <si>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</si>
  <si>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</si>
  <si>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</si>
  <si>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</si>
  <si>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</si>
  <si>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</si>
  <si>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</si>
  <si>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</si>
  <si>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</si>
  <si>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</si>
  <si>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</si>
  <si>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</si>
  <si>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</si>
  <si>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</si>
  <si>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</si>
  <si>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</si>
  <si>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</si>
  <si>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</si>
  <si>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</si>
  <si>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</si>
  <si>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</si>
  <si>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</si>
  <si>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</si>
  <si>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</si>
  <si>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</si>
  <si>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</si>
  <si>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</si>
  <si>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</si>
  <si>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</si>
  <si>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</si>
  <si>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</si>
  <si>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</si>
  <si>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</si>
  <si>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</si>
  <si>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</si>
  <si>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</si>
  <si>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</si>
  <si>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</si>
  <si>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</si>
  <si>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</si>
  <si>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</si>
  <si>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</si>
  <si>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</si>
  <si>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</si>
  <si>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</si>
  <si>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</si>
  <si>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</si>
  <si>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</si>
  <si>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</si>
  <si>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</si>
  <si>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</si>
  <si>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</si>
  <si>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</si>
  <si>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</si>
  <si>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</si>
  <si>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</si>
  <si>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</si>
  <si>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</si>
  <si>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</si>
  <si>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</si>
  <si>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</si>
  <si>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</si>
  <si>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</si>
  <si>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</si>
  <si>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</si>
  <si>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</si>
  <si>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</si>
  <si>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</si>
  <si>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</si>
  <si>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</si>
  <si>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</si>
  <si>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</si>
  <si>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</si>
  <si>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</si>
  <si>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</si>
  <si>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</si>
  <si>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</si>
  <si>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</si>
  <si>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</si>
  <si>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</si>
  <si>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</si>
  <si>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</si>
  <si>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</si>
  <si>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</si>
  <si>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</si>
  <si>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</si>
  <si>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</si>
  <si>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</si>
  <si>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</si>
  <si>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</si>
  <si>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</si>
  <si>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</si>
  <si>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</si>
  <si>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</si>
  <si>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</si>
  <si>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</si>
  <si>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</si>
  <si>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</si>
  <si>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</si>
  <si>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</si>
  <si>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</si>
  <si>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</si>
  <si>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</si>
  <si>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</si>
  <si>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</si>
  <si>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</si>
  <si>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</si>
  <si>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</si>
  <si>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</si>
  <si>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</si>
  <si>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</si>
  <si>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</si>
  <si>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</si>
  <si>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</si>
  <si>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</si>
  <si>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</si>
  <si>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</si>
  <si>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</si>
  <si>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</si>
  <si>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</si>
  <si>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</si>
  <si>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</si>
  <si>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</si>
  <si>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</si>
  <si>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</si>
  <si>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</si>
  <si>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</si>
  <si>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</si>
  <si>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</si>
  <si>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</si>
  <si>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</si>
  <si>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</si>
  <si>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</si>
  <si>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</si>
  <si>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</si>
  <si>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</si>
  <si>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</si>
  <si>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</si>
  <si>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</si>
  <si>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</si>
  <si>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</si>
  <si>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</si>
  <si>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</si>
  <si>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</si>
  <si>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</si>
  <si>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</si>
  <si>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</si>
  <si>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</si>
  <si>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</si>
  <si>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</si>
  <si>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</si>
  <si>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</si>
  <si>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</si>
  <si>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</si>
  <si>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</si>
  <si>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</si>
  <si>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</si>
  <si>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</si>
  <si>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</si>
  <si>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</si>
  <si>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</si>
  <si>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</si>
  <si>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</si>
  <si>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</si>
  <si>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</si>
  <si>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</si>
  <si>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</si>
  <si>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</si>
  <si>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</si>
  <si>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</si>
  <si>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</si>
  <si>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</si>
  <si>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</si>
  <si>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</si>
  <si>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</si>
  <si>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</si>
  <si>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</si>
  <si>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</si>
  <si>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</si>
  <si>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</si>
  <si>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</si>
  <si>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</si>
  <si>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</si>
  <si>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</si>
  <si>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</si>
  <si>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</si>
  <si>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</si>
  <si>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</si>
  <si>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</si>
  <si>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</si>
  <si>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</si>
  <si>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</si>
  <si>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</si>
  <si>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</si>
  <si>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</si>
  <si>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</si>
  <si>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</si>
  <si>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</si>
  <si>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</si>
  <si>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</si>
  <si>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</si>
  <si>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</si>
  <si>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</si>
  <si>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</si>
  <si>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</si>
  <si>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</si>
  <si>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</si>
  <si>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</si>
  <si>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</si>
  <si>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</si>
  <si>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</si>
  <si>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</si>
  <si>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</si>
  <si>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</si>
  <si>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</si>
  <si>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</si>
  <si>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</si>
  <si>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</si>
  <si>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</si>
  <si>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</si>
  <si>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</si>
  <si>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</si>
  <si>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</si>
  <si>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</si>
  <si>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</si>
  <si>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</si>
  <si>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</si>
  <si>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</si>
  <si>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</si>
  <si>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</si>
  <si>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</si>
  <si>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</si>
  <si>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</si>
  <si>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</si>
  <si>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</si>
  <si>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</si>
  <si>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</si>
  <si>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</si>
  <si>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</si>
  <si>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</si>
  <si>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</si>
  <si>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</si>
  <si>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</si>
  <si>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</si>
  <si>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</si>
  <si>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</si>
  <si>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</si>
  <si>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</si>
  <si>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</si>
  <si>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</si>
  <si>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</si>
  <si>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</si>
  <si>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</si>
  <si>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</si>
  <si>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</si>
  <si>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</si>
  <si>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</si>
  <si>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</si>
  <si>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</si>
  <si>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</si>
  <si>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</si>
  <si>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</si>
  <si>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</si>
  <si>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</si>
  <si>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</si>
  <si>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</si>
  <si>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</si>
  <si>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</si>
  <si>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</si>
  <si>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</si>
  <si>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</si>
  <si>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</si>
  <si>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</si>
  <si>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</si>
  <si>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</si>
  <si>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</si>
  <si>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</si>
  <si>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</si>
  <si>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</si>
  <si>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</si>
  <si>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</si>
  <si>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</si>
  <si>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</si>
  <si>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</si>
  <si>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</si>
  <si>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</si>
  <si>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</si>
  <si>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</si>
  <si>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</si>
  <si>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</si>
  <si>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</si>
  <si>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</si>
  <si>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</si>
  <si>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</si>
  <si>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</si>
  <si>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</si>
  <si>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</si>
  <si>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</si>
  <si>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</si>
  <si>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</si>
  <si>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</si>
  <si>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</si>
  <si>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</si>
  <si>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</si>
  <si>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</si>
  <si>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</si>
  <si>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</si>
  <si>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</si>
  <si>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</si>
  <si>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</si>
  <si>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</si>
  <si>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</si>
  <si>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</si>
  <si>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</si>
  <si>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</si>
  <si>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</si>
  <si>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</si>
  <si>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</si>
  <si>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</si>
  <si>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</si>
  <si>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</si>
  <si>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</si>
  <si>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</si>
  <si>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</si>
  <si>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</si>
  <si>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</si>
  <si>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</si>
  <si>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</si>
  <si>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</si>
  <si>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</si>
  <si>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</si>
  <si>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</si>
  <si>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</si>
  <si>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</si>
  <si>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</si>
  <si>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</si>
  <si>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</si>
  <si>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</si>
  <si>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</si>
  <si>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</si>
  <si>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</si>
  <si>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</si>
  <si>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</si>
  <si>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</si>
  <si>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</si>
  <si>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</si>
  <si>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</si>
  <si>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</si>
  <si>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</si>
  <si>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</si>
  <si>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</si>
  <si>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</si>
  <si>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</si>
  <si>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</si>
  <si>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</si>
  <si>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</si>
  <si>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</si>
  <si>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</si>
  <si>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</si>
  <si>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</si>
  <si>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</si>
  <si>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</si>
  <si>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</si>
  <si>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</si>
  <si>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</si>
  <si>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</si>
  <si>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</si>
  <si>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</si>
  <si>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</si>
  <si>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</si>
  <si>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</si>
  <si>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</si>
  <si>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</si>
  <si>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</si>
  <si>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</si>
  <si>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</si>
  <si>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</si>
  <si>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</si>
  <si>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</si>
  <si>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</si>
  <si>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</si>
  <si>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</si>
  <si>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</si>
  <si>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</si>
  <si>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</si>
  <si>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</si>
  <si>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</si>
  <si>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</si>
  <si>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</si>
  <si>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</si>
  <si>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</si>
  <si>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</si>
  <si>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</si>
  <si>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</si>
  <si>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</si>
  <si>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</si>
  <si>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</si>
  <si>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</si>
  <si>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</si>
  <si>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</si>
  <si>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</si>
  <si>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</si>
  <si>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</si>
  <si>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</si>
  <si>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</si>
  <si>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</si>
  <si>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</si>
  <si>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</si>
  <si>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</si>
  <si>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</si>
  <si>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</si>
  <si>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</si>
  <si>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</si>
  <si>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</si>
  <si>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</si>
  <si>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</si>
  <si>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</si>
  <si>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</si>
  <si>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</si>
  <si>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</si>
  <si>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</si>
  <si>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</si>
  <si>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</si>
  <si>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</si>
  <si>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</si>
  <si>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</si>
  <si>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</si>
  <si>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</si>
  <si>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</si>
  <si>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</si>
  <si>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</si>
  <si>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</si>
  <si>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</si>
  <si>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</si>
  <si>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</si>
  <si>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</si>
  <si>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</si>
  <si>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</si>
  <si>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</si>
  <si>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</si>
  <si>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</si>
  <si>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</si>
  <si>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</si>
  <si>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</si>
  <si>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</si>
  <si>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</si>
  <si>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</si>
  <si>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</si>
  <si>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</si>
  <si>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</si>
  <si>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</si>
  <si>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</si>
  <si>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</si>
  <si>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</si>
  <si>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</si>
  <si>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</si>
  <si>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</si>
  <si>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</si>
  <si>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</si>
  <si>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</si>
  <si>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</si>
  <si>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</si>
  <si>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</si>
  <si>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</si>
  <si>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</si>
  <si>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</si>
  <si>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</si>
  <si>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</si>
  <si>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</si>
  <si>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</si>
  <si>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</si>
  <si>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</si>
  <si>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</si>
  <si>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</si>
  <si>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</si>
  <si>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</si>
  <si>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</si>
  <si>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</si>
  <si>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</si>
  <si>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</si>
  <si>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</si>
  <si>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</si>
  <si>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</si>
  <si>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</si>
  <si>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</si>
  <si>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</si>
  <si>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</si>
  <si>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</si>
  <si>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</si>
  <si>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</si>
  <si>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</si>
  <si>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</si>
  <si>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</si>
  <si>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</si>
  <si>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</si>
  <si>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</si>
  <si>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</si>
  <si>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</si>
  <si>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</si>
  <si>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</si>
  <si>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</si>
  <si>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</si>
  <si>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</si>
  <si>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</si>
  <si>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</si>
  <si>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</si>
  <si>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</si>
  <si>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</si>
  <si>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</si>
  <si>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</si>
  <si>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</si>
  <si>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</si>
  <si>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</si>
  <si>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</si>
  <si>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</si>
  <si>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</si>
  <si>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</si>
  <si>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</si>
  <si>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</si>
  <si>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</si>
  <si>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</si>
  <si>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</si>
  <si>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</si>
  <si>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</si>
  <si>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</si>
  <si>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</si>
  <si>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</si>
  <si>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</si>
  <si>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</si>
  <si>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</si>
  <si>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</si>
  <si>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</si>
  <si>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</si>
  <si>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</si>
  <si>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</si>
  <si>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</si>
  <si>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</si>
  <si>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</si>
  <si>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</si>
  <si>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</si>
  <si>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</si>
  <si>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</si>
  <si>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</si>
  <si>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</si>
  <si>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</si>
  <si>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</si>
  <si>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</si>
  <si>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</si>
  <si>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</si>
  <si>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</si>
  <si>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</si>
  <si>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</si>
  <si>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</si>
  <si>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</si>
  <si>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</si>
  <si>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</si>
  <si>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</si>
  <si>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</si>
  <si>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</si>
  <si>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</si>
  <si>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</si>
  <si>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</si>
  <si>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</si>
  <si>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</si>
  <si>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</si>
  <si>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</si>
  <si>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</si>
  <si>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</si>
  <si>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</si>
  <si>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</si>
  <si>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</si>
  <si>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</si>
  <si>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</si>
  <si>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</si>
  <si>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</si>
  <si>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</si>
  <si>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</si>
  <si>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</si>
  <si>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</si>
  <si>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</si>
  <si>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</si>
  <si>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</si>
  <si>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</si>
  <si>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</si>
  <si>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</si>
  <si>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</si>
  <si>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</si>
  <si>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</si>
  <si>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</si>
  <si>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</si>
  <si>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</si>
  <si>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</si>
  <si>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</si>
  <si>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</si>
  <si>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</si>
  <si>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</si>
  <si>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</si>
  <si>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</si>
  <si>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</si>
  <si>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</si>
  <si>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</si>
  <si>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</si>
  <si>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</si>
  <si>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</si>
  <si>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</si>
  <si>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</si>
  <si>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</si>
  <si>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</si>
  <si>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</si>
  <si>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</si>
  <si>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</si>
  <si>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</si>
  <si>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</si>
  <si>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</si>
  <si>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</si>
  <si>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</si>
  <si>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</si>
  <si>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</si>
  <si>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</si>
  <si>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</si>
  <si>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</si>
  <si>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</si>
  <si>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</si>
  <si>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</si>
  <si>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</si>
  <si>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</si>
  <si>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</si>
  <si>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</si>
  <si>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</si>
  <si>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</si>
  <si>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</si>
  <si>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</si>
  <si>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</si>
  <si>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</si>
  <si>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</si>
  <si>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</si>
  <si>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</si>
  <si>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</si>
  <si>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</si>
  <si>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</si>
  <si>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</si>
  <si>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</si>
  <si>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</si>
  <si>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</si>
  <si>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</si>
  <si>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</si>
  <si>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</si>
  <si>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</si>
  <si>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</si>
  <si>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</si>
  <si>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</si>
  <si>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</si>
  <si>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</si>
  <si>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</si>
  <si>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</si>
  <si>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</si>
  <si>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</si>
  <si>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</si>
  <si>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</si>
  <si>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</si>
  <si>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</si>
  <si>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</si>
  <si>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</si>
  <si>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</si>
  <si>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</si>
  <si>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</si>
  <si>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</si>
  <si>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</si>
  <si>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</si>
  <si>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</si>
  <si>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</si>
  <si>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</si>
  <si>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</si>
  <si>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</si>
  <si>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</si>
  <si>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</si>
  <si>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</si>
  <si>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</si>
  <si>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</si>
  <si>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</si>
  <si>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</si>
  <si>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</si>
  <si>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</si>
  <si>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</si>
  <si>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</si>
  <si>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</si>
  <si>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</si>
  <si>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</si>
  <si>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</si>
  <si>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</si>
  <si>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</si>
  <si>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</si>
  <si>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</si>
  <si>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</si>
  <si>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</si>
  <si>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</si>
  <si>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</si>
  <si>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</si>
  <si>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</si>
  <si>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</si>
  <si>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</si>
  <si>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</si>
  <si>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</si>
  <si>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</si>
  <si>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</si>
  <si>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</si>
  <si>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</si>
  <si>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</si>
  <si>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</si>
  <si>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</si>
  <si>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</si>
  <si>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</si>
  <si>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</si>
  <si>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</si>
  <si>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</si>
  <si>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</si>
  <si>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</si>
  <si>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</si>
  <si>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</si>
  <si>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</si>
  <si>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</si>
  <si>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</si>
  <si>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</si>
  <si>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</si>
  <si>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</si>
  <si>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</si>
  <si>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</si>
  <si>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</si>
  <si>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</si>
  <si>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</si>
  <si>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</si>
  <si>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</si>
  <si>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</si>
  <si>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</si>
  <si>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</si>
  <si>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</si>
  <si>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</si>
  <si>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</si>
  <si>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</si>
  <si>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</si>
  <si>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</si>
  <si>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</si>
  <si>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</si>
  <si>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</si>
  <si>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</si>
  <si>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</si>
  <si>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</si>
  <si>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</si>
  <si>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</si>
  <si>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</si>
  <si>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</si>
  <si>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</si>
  <si>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</si>
  <si>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</si>
  <si>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</si>
  <si>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</si>
  <si>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</si>
  <si>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</si>
  <si>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</si>
  <si>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</si>
  <si>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</si>
  <si>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</si>
  <si>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</si>
  <si>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</si>
  <si>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</si>
  <si>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</si>
  <si>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</si>
  <si>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</si>
  <si>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</si>
  <si>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</si>
  <si>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</si>
  <si>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</si>
  <si>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</si>
  <si>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</si>
  <si>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</si>
  <si>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</si>
  <si>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</si>
  <si>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</si>
  <si>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</si>
  <si>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</si>
  <si>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</si>
  <si>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</si>
  <si>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</si>
  <si>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</si>
  <si>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</si>
  <si>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</si>
  <si>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</si>
  <si>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</si>
  <si>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</si>
  <si>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</si>
  <si>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</si>
  <si>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</si>
  <si>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</si>
  <si>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</si>
  <si>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</si>
  <si>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</si>
  <si>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</si>
  <si>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</si>
  <si>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</si>
  <si>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</si>
  <si>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</si>
  <si>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</si>
  <si>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</si>
  <si>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</si>
  <si>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</si>
  <si>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</si>
  <si>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</si>
  <si>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</si>
  <si>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</si>
  <si>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</si>
  <si>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</si>
  <si>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</si>
  <si>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</si>
  <si>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</si>
  <si>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</si>
  <si>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</si>
  <si>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</si>
  <si>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</si>
  <si>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</si>
  <si>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</si>
  <si>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</si>
  <si>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</si>
  <si>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</si>
  <si>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</si>
  <si>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</si>
  <si>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</si>
  <si>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</si>
  <si>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</si>
  <si>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</si>
  <si>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</si>
  <si>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</si>
  <si>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</si>
  <si>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</si>
  <si>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</si>
  <si>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</si>
  <si>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</si>
  <si>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</si>
  <si>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</si>
  <si>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</si>
  <si>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</si>
  <si>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</si>
  <si>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</si>
  <si>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</si>
  <si>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</si>
  <si>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</si>
  <si>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</si>
  <si>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</si>
  <si>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</si>
  <si>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</si>
  <si>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</si>
  <si>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</si>
  <si>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</si>
  <si>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</si>
  <si>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</si>
  <si>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</si>
  <si>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</si>
  <si>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</si>
  <si>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</si>
  <si>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</si>
  <si>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</si>
  <si>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</si>
  <si>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</si>
  <si>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</si>
  <si>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</si>
  <si>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</si>
  <si>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</si>
  <si>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</si>
  <si>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</si>
  <si>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</si>
  <si>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</si>
  <si>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</si>
  <si>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</si>
  <si>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</si>
  <si>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</si>
  <si>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</si>
  <si>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</si>
  <si>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</si>
  <si>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</si>
  <si>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</si>
  <si>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</si>
  <si>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</si>
  <si>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</si>
  <si>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</si>
  <si>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</si>
  <si>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</si>
  <si>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</si>
  <si>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</si>
  <si>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</si>
  <si>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</si>
  <si>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</si>
  <si>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</si>
  <si>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</si>
  <si>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</si>
  <si>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</si>
  <si>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</si>
  <si>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</si>
  <si>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</si>
  <si>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</si>
  <si>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</si>
  <si>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</si>
  <si>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</si>
  <si>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</si>
  <si>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</si>
  <si>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</si>
  <si>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</si>
  <si>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</si>
  <si>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</si>
  <si>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</si>
  <si>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</si>
  <si>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</si>
  <si>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</si>
  <si>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</si>
  <si>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</si>
  <si>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</si>
  <si>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</si>
  <si>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</si>
  <si>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</si>
  <si>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</si>
  <si>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</si>
  <si>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</si>
  <si>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</si>
  <si>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</si>
  <si>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</si>
  <si>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</si>
  <si>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</si>
  <si>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</si>
  <si>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</si>
  <si>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</si>
  <si>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</si>
  <si>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</si>
  <si>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</si>
  <si>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</si>
  <si>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</si>
  <si>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</si>
  <si>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</si>
  <si>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</si>
  <si>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</si>
  <si>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</si>
  <si>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</si>
  <si>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</si>
  <si>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</si>
  <si>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</si>
  <si>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</si>
  <si>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</si>
  <si>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</si>
  <si>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</si>
  <si>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</si>
  <si>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</si>
  <si>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</si>
  <si>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</si>
  <si>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</si>
  <si>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</si>
  <si>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</si>
  <si>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</si>
  <si>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</si>
  <si>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</si>
  <si>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</si>
  <si>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</si>
  <si>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</si>
  <si>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</si>
  <si>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</si>
  <si>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</si>
  <si>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</si>
  <si>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</si>
  <si>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</si>
  <si>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</si>
  <si>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</si>
  <si>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</si>
  <si>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</si>
  <si>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</si>
  <si>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</si>
  <si>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</si>
  <si>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</si>
  <si>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</si>
  <si>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</si>
  <si>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</si>
  <si>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</si>
  <si>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</si>
  <si>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</si>
  <si>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</si>
  <si>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</si>
  <si>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</si>
  <si>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</si>
  <si>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</si>
  <si>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</si>
  <si>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</si>
  <si>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</si>
  <si>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</si>
  <si>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</si>
  <si>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</si>
  <si>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</si>
  <si>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</si>
  <si>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</si>
  <si>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</si>
  <si>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</si>
  <si>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</si>
  <si>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</si>
  <si>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</si>
  <si>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</si>
  <si>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</si>
  <si>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</si>
  <si>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</si>
  <si>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</si>
  <si>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</si>
  <si>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</si>
  <si>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</si>
  <si>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</si>
  <si>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</si>
  <si>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</si>
  <si>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</si>
  <si>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</si>
  <si>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</si>
  <si>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</si>
  <si>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</si>
  <si>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</si>
  <si>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</si>
  <si>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</si>
  <si>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</si>
  <si>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</si>
  <si>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</si>
  <si>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</si>
  <si>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</si>
  <si>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</si>
  <si>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</si>
  <si>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</si>
  <si>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</si>
  <si>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</si>
  <si>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</si>
  <si>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</si>
  <si>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</si>
  <si>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</si>
  <si>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</si>
  <si>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</si>
  <si>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</si>
  <si>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</si>
  <si>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</si>
  <si>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</si>
  <si>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</si>
  <si>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</si>
  <si>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</si>
  <si>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</si>
  <si>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</si>
  <si>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</si>
  <si>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</si>
  <si>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</si>
  <si>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</si>
  <si>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</si>
  <si>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</si>
  <si>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</si>
  <si>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</si>
  <si>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</si>
  <si>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</si>
  <si>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</si>
  <si>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</si>
  <si>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</si>
  <si>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</si>
  <si>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</si>
  <si>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</si>
  <si>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</si>
  <si>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</si>
  <si>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</si>
  <si>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</si>
  <si>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</si>
  <si>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</si>
  <si>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</si>
  <si>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</si>
  <si>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</si>
  <si>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</si>
  <si>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</si>
  <si>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</si>
  <si>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</si>
  <si>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</si>
  <si>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</si>
  <si>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</si>
  <si>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</si>
  <si>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</si>
  <si>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</si>
  <si>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</si>
  <si>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</si>
  <si>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</si>
  <si>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</si>
  <si>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</si>
  <si>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</si>
  <si>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</si>
  <si>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</si>
  <si>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</si>
  <si>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</si>
  <si>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</si>
  <si>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</si>
  <si>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</si>
  <si>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</si>
  <si>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</si>
  <si>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</si>
  <si>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</si>
  <si>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</si>
  <si>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</si>
  <si>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</si>
  <si>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</si>
  <si>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</si>
  <si>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</si>
  <si>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</si>
  <si>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</si>
  <si>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</si>
  <si>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</si>
  <si>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</si>
  <si>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</si>
  <si>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</si>
  <si>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</si>
  <si>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</si>
  <si>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</si>
  <si>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</si>
  <si>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</si>
  <si>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</si>
  <si>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</si>
  <si>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</si>
  <si>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</si>
  <si>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</si>
  <si>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</si>
  <si>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</si>
  <si>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</si>
  <si>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</si>
  <si>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</si>
  <si>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</si>
  <si>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</si>
  <si>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</si>
  <si>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</si>
  <si>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</si>
  <si>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</si>
  <si>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</si>
  <si>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</si>
  <si>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</si>
  <si>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</si>
  <si>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</si>
  <si>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</si>
  <si>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</si>
  <si>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</si>
  <si>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</si>
  <si>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</si>
  <si>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</si>
  <si>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</si>
  <si>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</si>
  <si>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</si>
  <si>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</si>
  <si>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</si>
  <si>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</si>
  <si>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</si>
  <si>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</si>
  <si>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</si>
  <si>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</si>
  <si>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</si>
  <si>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</si>
  <si>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</si>
  <si>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</si>
  <si>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</si>
  <si>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</si>
  <si>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</si>
  <si>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</si>
  <si>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</si>
  <si>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</si>
  <si>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</si>
  <si>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</si>
  <si>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</si>
  <si>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</si>
  <si>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</si>
  <si>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</si>
  <si>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</si>
  <si>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</si>
  <si>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</si>
  <si>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</si>
  <si>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</si>
  <si>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</si>
  <si>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</si>
  <si>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</si>
  <si>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</si>
  <si>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</si>
  <si>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</si>
  <si>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</si>
  <si>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</si>
  <si>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</si>
  <si>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</si>
  <si>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</si>
  <si>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</si>
  <si>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</si>
  <si>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</si>
  <si>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</si>
  <si>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</si>
  <si>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</si>
  <si>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</si>
  <si>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</si>
  <si>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</si>
  <si>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</si>
  <si>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</si>
  <si>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</si>
  <si>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</si>
  <si>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</si>
  <si>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</si>
  <si>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</si>
  <si>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</si>
  <si>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</si>
  <si>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</si>
  <si>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</si>
  <si>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</si>
  <si>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</si>
  <si>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</si>
  <si>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</si>
  <si>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</si>
  <si>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</si>
  <si>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</si>
  <si>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</si>
  <si>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</si>
  <si>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</si>
  <si>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</si>
  <si>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</si>
  <si>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</si>
  <si>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</si>
  <si>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</si>
  <si>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</si>
  <si>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</si>
  <si>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</si>
  <si>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</si>
  <si>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</si>
  <si>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</si>
  <si>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</si>
  <si>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</si>
  <si>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</si>
  <si>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</si>
  <si>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</si>
  <si>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</si>
  <si>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</si>
  <si>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</si>
  <si>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</si>
  <si>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</si>
  <si>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</si>
  <si>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</si>
  <si>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</si>
  <si>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</si>
  <si>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</si>
  <si>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</si>
  <si>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</si>
  <si>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</si>
  <si>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</si>
  <si>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</si>
  <si>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</si>
  <si>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</si>
  <si>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</si>
  <si>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</si>
  <si>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</si>
  <si>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</si>
  <si>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</si>
  <si>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</si>
  <si>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</si>
  <si>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</si>
  <si>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</si>
  <si>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</si>
  <si>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</si>
  <si>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</si>
  <si>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</si>
  <si>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</si>
  <si>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</si>
  <si>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</si>
  <si>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</si>
  <si>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</si>
  <si>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</si>
  <si>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</si>
  <si>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</si>
  <si>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</si>
  <si>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</si>
  <si>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</si>
  <si>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</si>
  <si>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</si>
  <si>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</si>
  <si>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</si>
  <si>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</si>
  <si>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</si>
  <si>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</si>
  <si>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</si>
  <si>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</si>
  <si>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</si>
  <si>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</si>
  <si>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</si>
  <si>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</si>
  <si>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</si>
  <si>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</si>
  <si>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</si>
  <si>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</si>
  <si>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</si>
  <si>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</si>
  <si>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</si>
  <si>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</si>
  <si>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</si>
  <si>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</si>
  <si>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</si>
  <si>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</si>
  <si>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</si>
  <si>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</si>
  <si>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</si>
  <si>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</si>
  <si>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</si>
  <si>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</si>
  <si>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</si>
  <si>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</si>
  <si>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</si>
  <si>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</si>
  <si>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</si>
  <si>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</si>
  <si>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</si>
  <si>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</si>
  <si>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</si>
  <si>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</si>
  <si>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</si>
  <si>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</si>
  <si>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</si>
  <si>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</si>
  <si>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</si>
  <si>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</si>
  <si>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</si>
  <si>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</si>
  <si>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</si>
  <si>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</si>
  <si>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</si>
  <si>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</si>
  <si>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</si>
  <si>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</si>
  <si>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</si>
  <si>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</si>
  <si>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</si>
  <si>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</si>
  <si>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</si>
  <si>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</si>
  <si>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</si>
  <si>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</si>
  <si>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</si>
  <si>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</si>
  <si>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</si>
  <si>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</si>
  <si>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</si>
  <si>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</si>
  <si>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</si>
  <si>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</si>
  <si>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</si>
  <si>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</si>
  <si>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</si>
  <si>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</si>
  <si>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</si>
  <si>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</si>
  <si>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</si>
  <si>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</si>
  <si>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</si>
  <si>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</si>
  <si>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</si>
  <si>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</si>
  <si>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</si>
  <si>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</si>
  <si>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</si>
  <si>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</si>
  <si>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</si>
  <si>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</si>
  <si>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</si>
  <si>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</si>
  <si>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</si>
  <si>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</si>
  <si>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</si>
  <si>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</si>
  <si>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</si>
  <si>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</si>
  <si>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</si>
  <si>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</si>
  <si>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</si>
  <si>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</si>
  <si>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</si>
  <si>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</si>
  <si>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</si>
  <si>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</si>
  <si>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</si>
  <si>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</si>
  <si>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</si>
  <si>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</si>
  <si>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</si>
  <si>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</si>
  <si>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</si>
  <si>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</si>
  <si>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</si>
  <si>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</si>
  <si>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</si>
  <si>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</si>
  <si>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</si>
  <si>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</si>
  <si>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</si>
  <si>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</si>
  <si>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</si>
  <si>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</si>
  <si>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</si>
  <si>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</si>
  <si>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</si>
  <si>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</si>
  <si>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</si>
  <si>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</si>
  <si>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</si>
  <si>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</si>
  <si>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</si>
  <si>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</si>
  <si>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</si>
  <si>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</si>
  <si>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</si>
  <si>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</si>
  <si>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</si>
  <si>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</si>
  <si>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</si>
  <si>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</si>
  <si>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</si>
  <si>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</si>
  <si>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</si>
  <si>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</si>
  <si>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</si>
  <si>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</si>
  <si>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</si>
  <si>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</si>
  <si>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</si>
  <si>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</si>
  <si>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</si>
  <si>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</si>
  <si>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</si>
  <si>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</si>
  <si>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</si>
  <si>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</si>
  <si>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</si>
  <si>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</si>
  <si>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</si>
  <si>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</si>
  <si>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</si>
  <si>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</si>
  <si>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</si>
  <si>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</si>
  <si>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</si>
  <si>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</si>
  <si>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</si>
  <si>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</si>
  <si>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</si>
  <si>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</si>
  <si>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</si>
  <si>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</si>
  <si>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</si>
  <si>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</si>
  <si>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</si>
  <si>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</si>
  <si>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</si>
  <si>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</si>
  <si>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</si>
  <si>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</si>
  <si>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</si>
  <si>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</si>
  <si>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</si>
  <si>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</si>
  <si>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</si>
  <si>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</si>
  <si>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</si>
  <si>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</si>
  <si>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</si>
  <si>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</si>
  <si>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</si>
  <si>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</si>
  <si>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</si>
  <si>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</si>
  <si>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</si>
  <si>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</si>
  <si>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</si>
  <si>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</si>
  <si>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</si>
  <si>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</si>
  <si>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</si>
  <si>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</si>
  <si>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</si>
  <si>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</si>
  <si>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</si>
  <si>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</si>
  <si>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</si>
  <si>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</si>
  <si>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</si>
  <si>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</si>
  <si>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</si>
  <si>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</si>
  <si>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</si>
  <si>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</si>
  <si>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</si>
  <si>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</si>
  <si>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</si>
  <si>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</si>
  <si>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</si>
  <si>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</si>
  <si>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</si>
  <si>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</si>
  <si>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</si>
  <si>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</si>
  <si>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</si>
  <si>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</si>
  <si>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</si>
  <si>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</si>
  <si>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</si>
  <si>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</si>
  <si>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</si>
  <si>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</si>
  <si>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</si>
  <si>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</si>
  <si>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</si>
  <si>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</si>
  <si>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</si>
  <si>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</si>
  <si>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</si>
  <si>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</si>
  <si>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</si>
  <si>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</si>
  <si>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</si>
  <si>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</si>
  <si>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</si>
  <si>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</si>
  <si>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</si>
  <si>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</si>
  <si>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</si>
  <si>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</si>
  <si>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</si>
  <si>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</si>
  <si>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</si>
  <si>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</si>
  <si>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</si>
  <si>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</si>
  <si>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</si>
  <si>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</si>
  <si>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</si>
  <si>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</si>
  <si>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</si>
  <si>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</si>
  <si>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</si>
  <si>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</si>
  <si>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</si>
  <si>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</si>
  <si>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</si>
  <si>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</si>
  <si>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</si>
  <si>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</si>
  <si>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</si>
  <si>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</si>
  <si>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</si>
  <si>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</si>
  <si>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</si>
  <si>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</si>
  <si>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</si>
  <si>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</si>
  <si>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</si>
  <si>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</si>
  <si>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</si>
  <si>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</si>
  <si>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</si>
  <si>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</si>
  <si>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</si>
  <si>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</si>
  <si>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</si>
  <si>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</si>
  <si>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</si>
  <si>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</si>
  <si>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</si>
  <si>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</si>
  <si>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</si>
  <si>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</si>
  <si>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</si>
  <si>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</si>
  <si>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</si>
  <si>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</si>
  <si>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</si>
  <si>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</si>
  <si>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</si>
  <si>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</si>
  <si>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</si>
  <si>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</si>
  <si>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</si>
  <si>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</si>
  <si>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</si>
  <si>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</si>
  <si>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</si>
  <si>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</si>
  <si>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</si>
  <si>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</si>
  <si>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</si>
  <si>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</si>
  <si>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</si>
  <si>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</si>
  <si>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</si>
  <si>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</si>
  <si>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</si>
  <si>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</si>
  <si>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</si>
  <si>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</si>
  <si>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</si>
  <si>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</si>
  <si>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</si>
  <si>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</si>
  <si>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</si>
  <si>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</si>
  <si>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</si>
  <si>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</si>
  <si>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</si>
  <si>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</si>
  <si>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</si>
  <si>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</si>
  <si>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</si>
  <si>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</si>
  <si>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</si>
  <si>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</si>
  <si>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</si>
  <si>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</si>
  <si>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</si>
  <si>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</si>
  <si>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</si>
  <si>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</si>
  <si>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</si>
  <si>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</si>
  <si>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</si>
  <si>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</si>
  <si>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</si>
  <si>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</si>
  <si>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</si>
  <si>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</si>
  <si>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</si>
  <si>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</si>
  <si>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</si>
  <si>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</si>
  <si>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</si>
  <si>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</si>
  <si>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</si>
  <si>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</si>
  <si>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</si>
  <si>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</si>
  <si>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</si>
  <si>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</si>
  <si>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</si>
  <si>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</si>
  <si>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</si>
  <si>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</si>
  <si>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</si>
  <si>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</si>
  <si>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</si>
  <si>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</si>
  <si>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</si>
  <si>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</si>
  <si>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</si>
  <si>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</si>
  <si>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</si>
  <si>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</si>
  <si>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</si>
  <si>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</si>
  <si>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</si>
  <si>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</si>
  <si>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</si>
  <si>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</si>
  <si>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</si>
  <si>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</si>
  <si>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</si>
  <si>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</si>
  <si>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</si>
  <si>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</si>
  <si>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</si>
  <si>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</si>
  <si>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</si>
  <si>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</si>
  <si>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</si>
  <si>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</si>
  <si>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</si>
  <si>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</si>
  <si>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</si>
  <si>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</si>
  <si>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</si>
  <si>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</si>
  <si>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</si>
  <si>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</si>
  <si>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</si>
  <si>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</si>
  <si>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</si>
  <si>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</si>
  <si>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</si>
  <si>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</si>
  <si>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</si>
  <si>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</si>
  <si>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</si>
  <si>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</si>
  <si>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</si>
  <si>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</si>
  <si>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</si>
  <si>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</si>
  <si>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</si>
  <si>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</si>
  <si>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</si>
  <si>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</si>
  <si>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</si>
  <si>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</si>
  <si>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</si>
  <si>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</si>
  <si>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</si>
  <si>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</si>
  <si>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</si>
  <si>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</si>
  <si>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</si>
  <si>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</si>
  <si>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</si>
  <si>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</si>
  <si>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</si>
  <si>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</si>
  <si>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</si>
  <si>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</si>
  <si>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</si>
  <si>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</si>
  <si>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</si>
  <si>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</si>
  <si>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</si>
  <si>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</si>
  <si>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</si>
  <si>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</si>
  <si>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</si>
  <si>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</si>
  <si>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</si>
  <si>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</si>
  <si>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</si>
  <si>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</si>
  <si>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</si>
  <si>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</si>
  <si>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</si>
  <si>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</si>
  <si>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</si>
  <si>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</si>
  <si>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</si>
  <si>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</si>
  <si>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</si>
  <si>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</si>
  <si>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</si>
  <si>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</si>
  <si>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</si>
  <si>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</si>
  <si>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</si>
  <si>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</si>
  <si>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</si>
  <si>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</si>
  <si>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</si>
  <si>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</si>
  <si>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</si>
  <si>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</si>
  <si>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</si>
  <si>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</si>
  <si>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</si>
  <si>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</si>
  <si>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</si>
  <si>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</si>
  <si>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</si>
  <si>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</si>
  <si>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</si>
  <si>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</si>
  <si>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</si>
  <si>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</si>
  <si>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</si>
  <si>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</si>
  <si>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</si>
  <si>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</si>
  <si>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</si>
  <si>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</si>
  <si>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</si>
  <si>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</si>
  <si>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</si>
  <si>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</si>
  <si>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</si>
  <si>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</si>
  <si>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</si>
  <si>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</si>
  <si>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</si>
  <si>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</si>
  <si>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</si>
  <si>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</si>
  <si>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</si>
  <si>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</si>
  <si>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</si>
  <si>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</si>
  <si>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</si>
  <si>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</si>
  <si>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</si>
  <si>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</si>
  <si>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</si>
  <si>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</si>
  <si>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</si>
  <si>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</si>
  <si>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</si>
  <si>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</si>
  <si>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</si>
  <si>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</si>
  <si>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</si>
  <si>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</si>
  <si>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</si>
  <si>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</si>
  <si>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</si>
  <si>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</si>
  <si>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</si>
  <si>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</si>
  <si>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</si>
  <si>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</si>
  <si>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</si>
  <si>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</si>
  <si>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</si>
  <si>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</si>
  <si>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</si>
  <si>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</si>
  <si>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</si>
  <si>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</si>
  <si>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</si>
  <si>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</si>
  <si>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</si>
  <si>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</si>
  <si>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</si>
  <si>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</si>
  <si>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</si>
  <si>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</si>
  <si>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</si>
  <si>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</si>
  <si>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</si>
  <si>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</si>
  <si>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</si>
  <si>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</si>
  <si>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</si>
  <si>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</si>
  <si>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</si>
  <si>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</si>
  <si>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</si>
  <si>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</si>
  <si>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</si>
  <si>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</si>
  <si>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</si>
  <si>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</si>
  <si>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</si>
  <si>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</si>
  <si>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</si>
  <si>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</si>
  <si>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</si>
  <si>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</si>
  <si>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</si>
  <si>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</si>
  <si>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</si>
  <si>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</si>
  <si>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</si>
  <si>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</si>
  <si>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</si>
  <si>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</si>
  <si>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</si>
  <si>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</si>
  <si>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</si>
  <si>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</si>
  <si>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</si>
  <si>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</si>
  <si>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</si>
  <si>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</si>
  <si>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</si>
  <si>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</si>
  <si>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</si>
  <si>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</si>
  <si>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</si>
  <si>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</si>
  <si>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</si>
  <si>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</si>
  <si>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</si>
  <si>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</si>
  <si>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</si>
  <si>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</si>
  <si>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</si>
  <si>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</si>
  <si>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</si>
  <si>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</si>
  <si>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</si>
  <si>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</si>
  <si>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</si>
  <si>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</si>
  <si>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</si>
  <si>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</si>
  <si>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</si>
  <si>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</si>
  <si>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</si>
  <si>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</si>
  <si>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</si>
  <si>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</si>
  <si>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</si>
  <si>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</si>
  <si>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</si>
  <si>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</si>
  <si>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</si>
  <si>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</si>
  <si>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</si>
  <si>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</si>
  <si>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</si>
  <si>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</si>
  <si>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</si>
  <si>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</si>
  <si>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</si>
  <si>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</si>
  <si>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</si>
  <si>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</si>
  <si>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</si>
  <si>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</si>
  <si>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</si>
  <si>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</si>
  <si>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</si>
  <si>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</si>
  <si>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</si>
  <si>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</si>
  <si>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</si>
  <si>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</si>
  <si>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</si>
  <si>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</si>
  <si>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</si>
  <si>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</si>
  <si>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</si>
  <si>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</si>
  <si>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</si>
  <si>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</si>
  <si>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</si>
  <si>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</si>
  <si>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</si>
  <si>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</si>
  <si>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</si>
  <si>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</si>
  <si>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</si>
  <si>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</si>
  <si>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</si>
  <si>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</si>
  <si>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</si>
  <si>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</si>
  <si>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</si>
  <si>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</si>
  <si>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</si>
  <si>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</si>
  <si>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</si>
  <si>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</si>
  <si>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</si>
  <si>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</si>
  <si>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</si>
  <si>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</si>
  <si>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</si>
  <si>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</si>
  <si>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</si>
  <si>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</si>
  <si>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</si>
  <si>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</si>
  <si>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</si>
  <si>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</si>
  <si>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</si>
  <si>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</si>
  <si>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</si>
  <si>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</si>
  <si>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</si>
  <si>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</si>
  <si>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</si>
  <si>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</si>
  <si>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</si>
  <si>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</si>
  <si>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</si>
  <si>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</si>
  <si>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</si>
  <si>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</si>
  <si>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</si>
  <si>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</si>
  <si>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</si>
  <si>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</si>
  <si>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</si>
  <si>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</si>
  <si>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</si>
  <si>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</si>
  <si>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</si>
  <si>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</si>
  <si>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</si>
  <si>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</si>
  <si>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</si>
  <si>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</si>
  <si>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</si>
  <si>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</si>
  <si>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</si>
  <si>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</si>
  <si>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</si>
  <si>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</si>
  <si>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</si>
  <si>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</si>
  <si>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</si>
  <si>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</si>
  <si>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</si>
  <si>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</si>
  <si>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</si>
  <si>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</si>
  <si>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</si>
  <si>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</si>
  <si>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</si>
  <si>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</si>
  <si>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</si>
  <si>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</si>
  <si>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</si>
  <si>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</si>
  <si>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</si>
  <si>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</si>
  <si>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</si>
  <si>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</si>
  <si>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</si>
  <si>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</si>
  <si>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</si>
  <si>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</si>
  <si>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</si>
  <si>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</si>
  <si>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</si>
  <si>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</si>
  <si>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</si>
  <si>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</si>
  <si>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</si>
  <si>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</si>
  <si>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</si>
  <si>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</si>
  <si>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</si>
  <si>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</si>
  <si>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</si>
  <si>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</si>
  <si>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</si>
  <si>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</si>
  <si>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</si>
  <si>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</si>
  <si>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</si>
  <si>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</si>
  <si>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</si>
  <si>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</si>
  <si>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</si>
  <si>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</si>
  <si>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</si>
  <si>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</si>
  <si>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</si>
  <si>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</si>
  <si>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</si>
  <si>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</si>
  <si>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</si>
  <si>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</si>
  <si>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</si>
  <si>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</si>
  <si>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</si>
  <si>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</si>
  <si>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</si>
  <si>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</si>
  <si>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</si>
  <si>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</si>
  <si>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</si>
  <si>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</si>
  <si>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</si>
  <si>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</si>
  <si>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</si>
  <si>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</si>
  <si>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</si>
  <si>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</si>
  <si>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</si>
  <si>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</si>
  <si>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</si>
  <si>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</si>
  <si>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</si>
  <si>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</si>
  <si>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</si>
  <si>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</si>
  <si>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</si>
  <si>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</si>
  <si>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</si>
  <si>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</si>
  <si>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</si>
  <si>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</si>
  <si>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</si>
  <si>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</si>
  <si>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</si>
  <si>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</si>
  <si>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</si>
  <si>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</si>
  <si>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</si>
  <si>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</si>
  <si>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</si>
  <si>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</si>
  <si>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</si>
  <si>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</si>
  <si>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</si>
  <si>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</si>
  <si>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</si>
  <si>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</si>
  <si>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</si>
  <si>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</si>
  <si>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</si>
  <si>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</si>
  <si>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</si>
  <si>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</si>
  <si>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</si>
  <si>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</si>
  <si>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</si>
  <si>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</si>
  <si>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</si>
  <si>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</si>
  <si>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</si>
  <si>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</si>
  <si>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</si>
  <si>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</si>
  <si>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</si>
  <si>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</si>
  <si>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</si>
  <si>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</si>
  <si>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</si>
  <si>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</si>
  <si>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</si>
  <si>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</si>
  <si>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</si>
  <si>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</si>
  <si>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</si>
  <si>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</si>
  <si>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</si>
  <si>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</si>
  <si>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</si>
  <si>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</si>
  <si>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</si>
  <si>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</si>
  <si>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</si>
  <si>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</si>
  <si>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</si>
  <si>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</si>
  <si>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</si>
  <si>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</si>
  <si>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</si>
  <si>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</si>
  <si>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</si>
  <si>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</si>
  <si>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</si>
  <si>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</si>
  <si>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</si>
  <si>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</si>
  <si>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</si>
  <si>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</si>
  <si>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</si>
  <si>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</si>
  <si>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</si>
  <si>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</si>
  <si>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</si>
  <si>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</si>
  <si>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</si>
  <si>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</si>
  <si>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</si>
  <si>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</si>
  <si>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</si>
  <si>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</si>
  <si>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</si>
  <si>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</si>
  <si>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</si>
  <si>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</si>
  <si>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</si>
  <si>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</si>
  <si>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</si>
  <si>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</si>
  <si>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</si>
  <si>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</si>
  <si>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</si>
  <si>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</si>
  <si>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</si>
  <si>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</si>
  <si>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</si>
  <si>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</si>
  <si>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</si>
  <si>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</si>
  <si>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</si>
  <si>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</si>
  <si>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</si>
  <si>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</si>
  <si>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</si>
  <si>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</si>
  <si>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</si>
  <si>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</si>
  <si>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</si>
  <si>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</si>
  <si>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</si>
  <si>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</si>
  <si>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</si>
  <si>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</si>
  <si>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</si>
  <si>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</si>
  <si>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</si>
  <si>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</si>
  <si>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</si>
  <si>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</si>
  <si>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</si>
  <si>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</si>
  <si>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</si>
  <si>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</si>
  <si>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</si>
  <si>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</si>
  <si>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</si>
  <si>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</si>
  <si>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</si>
  <si>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</si>
  <si>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</si>
  <si>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</si>
  <si>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</si>
  <si>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</si>
  <si>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</si>
  <si>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</si>
  <si>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</si>
  <si>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</si>
  <si>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</si>
  <si>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</si>
  <si>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</si>
  <si>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</si>
  <si>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</si>
  <si>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</si>
  <si>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</si>
  <si>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</si>
  <si>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</si>
  <si>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</si>
  <si>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</si>
  <si>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</si>
  <si>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</si>
  <si>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</si>
  <si>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</si>
  <si>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</si>
  <si>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</si>
  <si>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</si>
  <si>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</si>
  <si>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</si>
  <si>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</si>
  <si>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</si>
  <si>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</si>
  <si>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</si>
  <si>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</si>
  <si>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</si>
  <si>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</si>
  <si>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</si>
  <si>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</si>
  <si>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</si>
  <si>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</si>
  <si>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</si>
  <si>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</si>
  <si>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</si>
  <si>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</si>
  <si>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</si>
  <si>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</si>
  <si>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</si>
  <si>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</si>
  <si>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</si>
  <si>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</si>
  <si>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</si>
  <si>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</si>
  <si>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</si>
  <si>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</si>
  <si>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</si>
  <si>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</si>
  <si>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</si>
  <si>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</si>
  <si>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</si>
  <si>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</si>
  <si>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</si>
  <si>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</si>
  <si>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</si>
  <si>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</si>
  <si>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</si>
  <si>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</si>
  <si>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</si>
  <si>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</si>
  <si>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</si>
  <si>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</si>
  <si>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</si>
  <si>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</si>
  <si>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</si>
  <si>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</si>
  <si>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</si>
  <si>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</si>
  <si>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</si>
  <si>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</si>
  <si>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</si>
  <si>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</si>
  <si>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</si>
  <si>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</si>
  <si>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</si>
  <si>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</si>
  <si>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</si>
  <si>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</si>
  <si>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</si>
  <si>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</si>
  <si>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</si>
  <si>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</si>
  <si>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</si>
  <si>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</si>
  <si>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</si>
  <si>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</si>
  <si>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</si>
  <si>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</si>
  <si>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</si>
  <si>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</si>
  <si>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</si>
  <si>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</si>
  <si>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</si>
  <si>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</si>
  <si>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</si>
  <si>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</si>
  <si>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</si>
  <si>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</si>
  <si>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</si>
  <si>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</si>
  <si>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</si>
  <si>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</si>
  <si>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</si>
  <si>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</si>
  <si>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</si>
  <si>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</si>
  <si>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</si>
  <si>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</si>
  <si>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</si>
  <si>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</si>
  <si>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</si>
  <si>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</si>
  <si>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</si>
  <si>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</si>
  <si>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</si>
  <si>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</si>
  <si>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</si>
  <si>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</si>
  <si>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</si>
  <si>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</si>
  <si>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</si>
  <si>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</si>
  <si>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</si>
  <si>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</si>
  <si>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</si>
  <si>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</si>
  <si>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</si>
  <si>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</si>
  <si>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</si>
  <si>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</si>
  <si>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</si>
  <si>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</si>
  <si>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</si>
  <si>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</si>
  <si>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</si>
  <si>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</si>
  <si>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</si>
  <si>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</si>
  <si>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</si>
  <si>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</si>
  <si>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</si>
  <si>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</si>
  <si>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</si>
  <si>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</si>
  <si>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</si>
  <si>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</si>
  <si>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</si>
  <si>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</si>
  <si>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</si>
  <si>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</si>
  <si>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</si>
  <si>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</si>
  <si>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</si>
  <si>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</si>
  <si>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</si>
  <si>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</si>
  <si>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</si>
  <si>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</si>
  <si>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</si>
  <si>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</si>
  <si>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</si>
  <si>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</si>
  <si>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</si>
  <si>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</si>
  <si>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</si>
  <si>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</si>
  <si>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</si>
  <si>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</si>
  <si>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</si>
  <si>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</si>
  <si>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</si>
  <si>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</si>
  <si>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</si>
  <si>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</si>
  <si>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</si>
  <si>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</si>
  <si>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</si>
  <si>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</si>
  <si>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</si>
  <si>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</si>
  <si>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</si>
  <si>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</si>
  <si>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</si>
  <si>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</si>
  <si>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</si>
  <si>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</si>
  <si>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</si>
  <si>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</si>
  <si>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</si>
  <si>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</si>
  <si>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</si>
  <si>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</si>
  <si>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</si>
  <si>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</si>
  <si>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</si>
  <si>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</si>
  <si>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</si>
  <si>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</si>
  <si>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</si>
  <si>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</si>
  <si>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</si>
  <si>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</si>
  <si>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</si>
  <si>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</si>
  <si>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</si>
  <si>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</si>
  <si>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</si>
  <si>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</si>
  <si>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</si>
  <si>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</si>
  <si>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</si>
  <si>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</si>
  <si>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</si>
  <si>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</si>
  <si>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</si>
  <si>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</si>
  <si>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</si>
  <si>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</si>
  <si>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</si>
  <si>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</si>
  <si>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</si>
  <si>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</si>
  <si>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</si>
  <si>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</si>
  <si>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</si>
  <si>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</si>
  <si>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</si>
  <si>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</si>
  <si>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</si>
  <si>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</si>
  <si>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</si>
  <si>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</si>
  <si>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</si>
  <si>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</si>
  <si>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</si>
  <si>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</si>
  <si>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</si>
  <si>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</si>
  <si>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</si>
  <si>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</si>
  <si>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</si>
  <si>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</si>
  <si>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</si>
  <si>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</si>
  <si>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</si>
  <si>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</si>
  <si>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</si>
  <si>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</si>
  <si>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</si>
  <si>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</si>
  <si>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</si>
  <si>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</si>
  <si>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</si>
  <si>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</si>
  <si>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</si>
  <si>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</si>
  <si>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</si>
  <si>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</si>
  <si>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</si>
  <si>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</si>
  <si>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</si>
  <si>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</si>
  <si>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</si>
  <si>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</si>
  <si>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</si>
  <si>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</si>
  <si>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</si>
  <si>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</si>
  <si>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</si>
  <si>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</si>
  <si>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</si>
  <si>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</si>
  <si>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</si>
  <si>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</si>
  <si>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</si>
  <si>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</si>
  <si>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</si>
  <si>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</si>
  <si>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</si>
  <si>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</si>
  <si>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</si>
  <si>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</si>
  <si>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</si>
  <si>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</si>
  <si>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</si>
  <si>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</si>
  <si>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</si>
  <si>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</si>
  <si>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</si>
  <si>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</si>
  <si>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</si>
  <si>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</si>
  <si>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</si>
  <si>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</si>
  <si>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</si>
  <si>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</si>
  <si>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</si>
  <si>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</si>
  <si>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</si>
  <si>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</si>
  <si>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</si>
  <si>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</si>
  <si>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</si>
  <si>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</si>
  <si>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</si>
  <si>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</si>
  <si>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</si>
  <si>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</si>
  <si>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</si>
  <si>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</si>
  <si>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</si>
  <si>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</si>
  <si>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</si>
  <si>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</si>
  <si>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</si>
  <si>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</si>
  <si>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</si>
  <si>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</si>
  <si>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</si>
  <si>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</si>
  <si>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</si>
  <si>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</si>
  <si>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</si>
  <si>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</si>
  <si>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</si>
  <si>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</si>
  <si>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</si>
  <si>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</si>
  <si>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</si>
  <si>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</si>
  <si>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</si>
  <si>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</si>
  <si>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</si>
  <si>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</si>
  <si>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</si>
  <si>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</si>
  <si>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</si>
  <si>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</si>
  <si>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</si>
  <si>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</si>
  <si>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</si>
  <si>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</si>
  <si>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</si>
  <si>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</si>
  <si>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</si>
  <si>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</si>
  <si>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</si>
  <si>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</si>
  <si>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</si>
  <si>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</si>
  <si>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</si>
  <si>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</si>
  <si>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</si>
  <si>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</si>
  <si>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</si>
  <si>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</si>
  <si>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</si>
  <si>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</si>
  <si>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</si>
  <si>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</si>
  <si>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</si>
  <si>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</si>
  <si>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</si>
  <si>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</si>
  <si>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</si>
  <si>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</si>
  <si>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</si>
  <si>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</si>
  <si>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</si>
  <si>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</si>
  <si>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</si>
  <si>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</si>
  <si>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</si>
  <si>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</si>
  <si>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</si>
  <si>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</si>
  <si>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</si>
  <si>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</si>
  <si>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</si>
  <si>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</si>
  <si>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</si>
  <si>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</si>
  <si>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</si>
  <si>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</si>
  <si>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</si>
  <si>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</si>
  <si>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</si>
  <si>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</si>
  <si>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</si>
  <si>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</si>
  <si>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</si>
  <si>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</si>
  <si>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</si>
  <si>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</si>
  <si>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</si>
  <si>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</si>
  <si>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</si>
  <si>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</si>
  <si>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</si>
  <si>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</si>
  <si>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</si>
  <si>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</si>
  <si>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</si>
  <si>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</si>
  <si>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</si>
  <si>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</si>
  <si>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</si>
  <si>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</si>
  <si>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</si>
  <si>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</si>
  <si>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</si>
  <si>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</si>
  <si>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</si>
  <si>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</si>
  <si>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</si>
  <si>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</si>
  <si>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</si>
  <si>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</si>
  <si>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</si>
  <si>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</si>
  <si>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</si>
  <si>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</si>
  <si>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</si>
  <si>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</si>
  <si>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</si>
  <si>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</si>
  <si>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</si>
  <si>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</si>
  <si>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</si>
  <si>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</si>
  <si>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</si>
  <si>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</si>
  <si>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</si>
  <si>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</si>
  <si>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</si>
  <si>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</si>
  <si>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</si>
  <si>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</si>
  <si>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</si>
  <si>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</si>
  <si>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</si>
  <si>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</si>
  <si>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</si>
  <si>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</si>
  <si>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</si>
  <si>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</si>
  <si>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</si>
  <si>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</si>
  <si>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</si>
  <si>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</si>
  <si>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</si>
  <si>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</si>
  <si>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</si>
  <si>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</si>
  <si>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</si>
  <si>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</si>
  <si>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</si>
  <si>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</si>
  <si>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</si>
  <si>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</si>
  <si>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</si>
  <si>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</si>
  <si>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</si>
  <si>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</si>
  <si>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</si>
  <si>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</si>
  <si>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</si>
  <si>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</si>
  <si>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</si>
  <si>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</si>
  <si>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</si>
  <si>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</si>
  <si>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</si>
  <si>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</si>
  <si>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</si>
  <si>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</si>
  <si>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</si>
  <si>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</si>
  <si>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</si>
  <si>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</si>
  <si>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</si>
  <si>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</si>
  <si>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</si>
  <si>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</si>
  <si>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</si>
  <si>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</si>
  <si>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</si>
  <si>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</si>
  <si>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</si>
  <si>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</si>
  <si>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</si>
  <si>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</si>
  <si>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</si>
  <si>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</si>
  <si>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</si>
  <si>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</si>
  <si>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</si>
  <si>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</si>
  <si>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</si>
  <si>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</si>
  <si>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</si>
  <si>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</si>
  <si>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</si>
  <si>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</si>
  <si>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</si>
  <si>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</si>
  <si>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</si>
  <si>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</si>
  <si>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</si>
  <si>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</si>
  <si>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</si>
  <si>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</si>
  <si>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</si>
  <si>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</si>
  <si>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</si>
  <si>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</si>
  <si>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</si>
  <si>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</si>
  <si>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</si>
  <si>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</si>
  <si>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</si>
  <si>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</si>
  <si>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</si>
  <si>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</si>
  <si>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</si>
  <si>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</si>
  <si>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</si>
  <si>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</si>
  <si>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</si>
  <si>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</si>
  <si>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</si>
  <si>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</si>
  <si>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</si>
  <si>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</si>
  <si>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</si>
  <si>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</si>
  <si>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</si>
  <si>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</si>
  <si>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</si>
  <si>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</si>
  <si>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</si>
  <si>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</si>
  <si>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</si>
  <si>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</si>
  <si>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</si>
  <si>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</si>
  <si>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</si>
  <si>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</si>
  <si>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</si>
  <si>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</si>
  <si>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</si>
  <si>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</si>
  <si>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</si>
  <si>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</si>
  <si>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</si>
  <si>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</si>
  <si>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</si>
  <si>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</si>
  <si>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</si>
  <si>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</si>
  <si>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</si>
  <si>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</si>
  <si>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</si>
  <si>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</si>
  <si>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</si>
  <si>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</si>
  <si>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</si>
  <si>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</si>
  <si>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</si>
  <si>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</si>
  <si>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</si>
  <si>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</si>
  <si>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</si>
  <si>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</si>
  <si>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</si>
  <si>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</si>
  <si>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</si>
  <si>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</si>
  <si>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</si>
  <si>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</si>
  <si>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</si>
  <si>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</si>
  <si>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</si>
  <si>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</si>
  <si>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</si>
  <si>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</si>
  <si>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</si>
  <si>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</si>
  <si>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</si>
  <si>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</si>
  <si>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</si>
  <si>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</si>
  <si>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</si>
  <si>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</si>
  <si>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</si>
  <si>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</si>
  <si>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</si>
  <si>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</si>
  <si>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</si>
  <si>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</si>
  <si>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</si>
  <si>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</si>
  <si>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</si>
  <si>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</si>
  <si>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</si>
  <si>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</si>
  <si>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</si>
  <si>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</si>
  <si>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</si>
  <si>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</si>
  <si>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</si>
  <si>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</si>
  <si>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</si>
  <si>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</si>
  <si>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</si>
  <si>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</si>
  <si>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</si>
  <si>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</si>
  <si>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</si>
  <si>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</si>
  <si>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</si>
  <si>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</si>
  <si>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</si>
  <si>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</si>
  <si>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</si>
  <si>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</si>
  <si>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</si>
  <si>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</si>
  <si>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</si>
  <si>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</si>
  <si>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</si>
  <si>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</si>
  <si>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</si>
  <si>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</si>
  <si>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</si>
  <si>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</si>
  <si>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</si>
  <si>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</si>
  <si>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</si>
  <si>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</si>
  <si>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</si>
  <si>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</si>
  <si>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</si>
  <si>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</si>
  <si>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</si>
  <si>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</si>
  <si>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</si>
  <si>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</si>
  <si>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</si>
  <si>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</si>
  <si>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</si>
  <si>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</si>
  <si>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</si>
  <si>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</si>
  <si>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</si>
  <si>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</si>
  <si>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</si>
  <si>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</si>
  <si>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</si>
  <si>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</si>
  <si>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</si>
  <si>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</si>
  <si>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</si>
  <si>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</si>
  <si>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</si>
  <si>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</si>
  <si>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</si>
  <si>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</si>
  <si>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</si>
  <si>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</si>
  <si>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</si>
  <si>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</si>
  <si>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</si>
  <si>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</si>
  <si>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</si>
  <si>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</si>
  <si>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</si>
  <si>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</si>
  <si>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</si>
  <si>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</si>
  <si>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</si>
  <si>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</si>
  <si>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</si>
  <si>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</si>
  <si>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</si>
  <si>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</si>
  <si>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</si>
  <si>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</si>
  <si>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</si>
  <si>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</si>
  <si>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</si>
  <si>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</si>
  <si>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</si>
  <si>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</si>
  <si>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</si>
  <si>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</si>
  <si>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</si>
  <si>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</si>
  <si>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</si>
  <si>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</si>
  <si>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</si>
  <si>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</si>
  <si>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</si>
  <si>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</si>
  <si>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</si>
  <si>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</si>
  <si>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</si>
  <si>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</si>
  <si>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</si>
  <si>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</si>
  <si>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</si>
  <si>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</si>
  <si>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</si>
  <si>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</si>
  <si>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</si>
  <si>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</si>
  <si>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</si>
  <si>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</si>
  <si>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</si>
  <si>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</si>
  <si>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</si>
  <si>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</si>
  <si>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</si>
  <si>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</si>
  <si>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</si>
  <si>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</si>
  <si>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</si>
  <si>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</si>
  <si>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</si>
  <si>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</si>
  <si>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</si>
  <si>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</si>
  <si>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</si>
  <si>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</si>
  <si>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</si>
  <si>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</si>
  <si>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</si>
  <si>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</si>
  <si>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</si>
  <si>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</si>
  <si>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</si>
  <si>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</si>
  <si>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</si>
  <si>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</si>
  <si>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</si>
  <si>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</si>
  <si>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</si>
  <si>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</si>
  <si>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</si>
  <si>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</si>
  <si>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</si>
  <si>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</si>
  <si>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</si>
  <si>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</si>
  <si>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</si>
  <si>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</si>
  <si>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</si>
  <si>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</si>
  <si>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</si>
  <si>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</si>
  <si>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</si>
  <si>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</si>
  <si>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</si>
  <si>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</si>
  <si>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</si>
  <si>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</si>
  <si>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</si>
  <si>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</si>
  <si>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</si>
  <si>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</si>
  <si>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</si>
  <si>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</si>
  <si>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</si>
  <si>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</si>
  <si>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</si>
  <si>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</si>
  <si>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</si>
  <si>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</si>
  <si>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</si>
  <si>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</si>
  <si>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</si>
  <si>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</si>
  <si>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</si>
  <si>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</si>
  <si>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</si>
  <si>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</si>
  <si>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</si>
  <si>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</si>
  <si>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</si>
  <si>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</si>
  <si>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</si>
  <si>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</si>
  <si>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</si>
  <si>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</si>
  <si>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</si>
  <si>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</si>
  <si>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</si>
  <si>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</si>
  <si>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</si>
  <si>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</si>
  <si>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</si>
  <si>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</si>
  <si>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</si>
  <si>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</si>
  <si>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</si>
  <si>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</si>
  <si>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</si>
  <si>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</si>
  <si>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</si>
  <si>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</si>
  <si>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</si>
  <si>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</si>
  <si>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</si>
  <si>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</si>
  <si>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</si>
  <si>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</si>
  <si>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</si>
  <si>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</si>
  <si>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</si>
  <si>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</si>
  <si>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</si>
  <si>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</si>
  <si>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</si>
  <si>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</si>
  <si>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</si>
  <si>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</si>
  <si>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</si>
  <si>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</si>
  <si>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</si>
  <si>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</si>
  <si>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</si>
  <si>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</si>
  <si>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</si>
  <si>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</si>
  <si>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</si>
  <si>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</si>
  <si>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</si>
  <si>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</si>
  <si>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</si>
  <si>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</si>
  <si>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</si>
  <si>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</si>
  <si>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</si>
  <si>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</si>
  <si>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</si>
  <si>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</si>
  <si>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</si>
  <si>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</si>
  <si>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</si>
  <si>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</si>
  <si>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</si>
  <si>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</si>
  <si>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</si>
  <si>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</si>
  <si>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</si>
  <si>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</si>
  <si>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</si>
  <si>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</si>
  <si>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</si>
  <si>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</si>
  <si>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</si>
  <si>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</si>
  <si>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</si>
  <si>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</si>
  <si>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</si>
  <si>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</si>
  <si>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</si>
  <si>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</si>
  <si>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</si>
  <si>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</si>
  <si>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</si>
  <si>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</si>
  <si>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</si>
  <si>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</si>
  <si>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</si>
  <si>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</si>
  <si>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</si>
  <si>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</si>
  <si>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</si>
  <si>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</si>
  <si>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</si>
  <si>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</si>
  <si>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</si>
  <si>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</si>
  <si>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</si>
  <si>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</si>
  <si>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</si>
  <si>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</si>
  <si>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</si>
  <si>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</si>
  <si>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</si>
  <si>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</si>
  <si>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</si>
  <si>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</si>
  <si>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</si>
  <si>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</si>
  <si>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</si>
  <si>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</si>
  <si>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</si>
  <si>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</si>
  <si>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</si>
  <si>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</si>
  <si>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</si>
  <si>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</si>
  <si>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</si>
  <si>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</si>
  <si>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</si>
  <si>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</si>
  <si>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</si>
  <si>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</si>
  <si>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</si>
  <si>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</si>
  <si>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</si>
  <si>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</si>
  <si>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</si>
  <si>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</si>
  <si>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</si>
  <si>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</si>
  <si>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</si>
  <si>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</si>
  <si>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</si>
  <si>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</si>
  <si>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</si>
  <si>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</si>
  <si>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</si>
  <si>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</si>
  <si>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</si>
  <si>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</si>
  <si>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</si>
  <si>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</si>
  <si>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</si>
  <si>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</si>
  <si>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</si>
  <si>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</si>
  <si>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</si>
  <si>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</si>
  <si>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</si>
  <si>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</si>
  <si>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</si>
  <si>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</si>
  <si>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</si>
  <si>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</si>
  <si>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</si>
  <si>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</si>
  <si>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</si>
  <si>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</si>
  <si>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</si>
  <si>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</si>
  <si>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</si>
  <si>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</si>
  <si>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</si>
  <si>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</si>
  <si>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</si>
  <si>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</si>
  <si>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</si>
  <si>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</si>
  <si>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</si>
  <si>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</si>
  <si>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</si>
  <si>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</si>
  <si>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</si>
  <si>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</si>
  <si>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</si>
  <si>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</si>
  <si>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</si>
  <si>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</si>
  <si>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</si>
  <si>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</si>
  <si>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</si>
  <si>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</si>
  <si>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</si>
  <si>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</si>
  <si>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</si>
  <si>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</si>
  <si>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</si>
  <si>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</si>
  <si>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</si>
  <si>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</si>
  <si>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</si>
  <si>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</si>
  <si>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</si>
  <si>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</si>
  <si>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</si>
  <si>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</si>
  <si>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</si>
  <si>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</si>
  <si>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</si>
  <si>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</si>
  <si>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</si>
  <si>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</si>
  <si>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</si>
  <si>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</si>
  <si>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</si>
  <si>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</si>
  <si>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</si>
  <si>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</si>
  <si>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</si>
  <si>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</si>
  <si>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</si>
  <si>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</si>
  <si>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</si>
  <si>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</si>
  <si>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</si>
  <si>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</si>
  <si>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</si>
  <si>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</si>
  <si>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</si>
  <si>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</si>
  <si>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</si>
  <si>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</si>
  <si>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</si>
  <si>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</si>
  <si>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</si>
  <si>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</si>
  <si>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</si>
  <si>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</si>
  <si>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</si>
  <si>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</si>
  <si>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</si>
  <si>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</si>
  <si>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</si>
  <si>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</si>
  <si>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</si>
  <si>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</si>
  <si>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</si>
  <si>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</si>
  <si>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</si>
  <si>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</si>
  <si>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</si>
  <si>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</si>
  <si>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</si>
  <si>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</si>
  <si>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</si>
  <si>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</si>
  <si>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</si>
  <si>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</si>
  <si>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</si>
  <si>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</si>
  <si>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</si>
  <si>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</si>
  <si>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</si>
  <si>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</si>
  <si>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</si>
  <si>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</si>
  <si>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</si>
  <si>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</si>
  <si>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</si>
  <si>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</si>
  <si>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</si>
  <si>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</si>
  <si>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</si>
  <si>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</si>
  <si>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</si>
  <si>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</si>
  <si>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</si>
  <si>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</si>
  <si>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</si>
  <si>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</si>
  <si>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</si>
  <si>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</si>
  <si>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</si>
  <si>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</si>
  <si>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</si>
  <si>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</si>
  <si>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</si>
  <si>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</si>
  <si>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</si>
  <si>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</si>
  <si>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</si>
  <si>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</si>
  <si>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</si>
  <si>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</si>
  <si>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</si>
  <si>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</si>
  <si>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</si>
  <si>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</si>
  <si>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</si>
  <si>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</si>
  <si>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</si>
  <si>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</si>
  <si>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</si>
  <si>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</si>
  <si>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</si>
  <si>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</si>
  <si>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</si>
  <si>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</si>
  <si>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</si>
  <si>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</si>
  <si>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</si>
  <si>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</si>
  <si>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</si>
  <si>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</si>
  <si>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</si>
  <si>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</si>
  <si>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</si>
  <si>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</si>
  <si>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</si>
  <si>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</si>
  <si>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</si>
  <si>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</si>
  <si>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</si>
  <si>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</si>
  <si>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</si>
  <si>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</si>
  <si>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</si>
  <si>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</si>
  <si>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</si>
  <si>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</si>
  <si>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</si>
  <si>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</si>
  <si>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</si>
  <si>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</si>
  <si>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</si>
  <si>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</si>
  <si>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</si>
  <si>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</si>
  <si>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</si>
  <si>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</si>
  <si>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</si>
  <si>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</si>
  <si>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</si>
  <si>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</si>
  <si>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</si>
  <si>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</si>
  <si>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</si>
  <si>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</si>
  <si>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</si>
  <si>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</si>
  <si>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</si>
  <si>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</si>
  <si>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</si>
  <si>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</si>
  <si>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</si>
  <si>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</si>
  <si>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</si>
  <si>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</si>
  <si>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</si>
  <si>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</si>
  <si>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</si>
  <si>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</si>
  <si>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</si>
  <si>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</si>
  <si>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</si>
  <si>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</si>
  <si>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</si>
  <si>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</si>
  <si>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</si>
  <si>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</si>
  <si>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</si>
  <si>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</si>
  <si>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</si>
  <si>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</si>
  <si>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</si>
  <si>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</si>
  <si>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</si>
  <si>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</si>
  <si>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</si>
  <si>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</si>
  <si>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</si>
  <si>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</si>
  <si>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</si>
  <si>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</si>
  <si>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</si>
  <si>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</si>
  <si>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</si>
  <si>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</si>
  <si>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</si>
  <si>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</si>
  <si>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</si>
  <si>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</si>
  <si>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</si>
  <si>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</si>
  <si>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</si>
  <si>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</si>
  <si>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</si>
  <si>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</si>
  <si>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</si>
  <si>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</si>
  <si>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</si>
  <si>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</si>
  <si>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</si>
  <si>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</si>
  <si>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</si>
  <si>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</si>
  <si>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</si>
  <si>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</si>
  <si>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</si>
  <si>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</si>
  <si>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</si>
  <si>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</si>
  <si>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</si>
  <si>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</si>
  <si>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</si>
  <si>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</si>
  <si>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</si>
  <si>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</si>
  <si>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</si>
  <si>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</si>
  <si>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</si>
  <si>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</si>
  <si>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</si>
  <si>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</si>
  <si>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</si>
  <si>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</si>
  <si>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</si>
  <si>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</si>
  <si>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</si>
  <si>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</si>
  <si>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</si>
  <si>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</si>
  <si>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</si>
  <si>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</si>
  <si>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</si>
  <si>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</si>
  <si>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</si>
  <si>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</si>
  <si>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</si>
  <si>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</si>
  <si>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</si>
  <si>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</si>
  <si>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</si>
  <si>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</si>
  <si>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</si>
  <si>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</si>
  <si>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</si>
  <si>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</si>
  <si>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</si>
  <si>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</si>
  <si>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</si>
  <si>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</si>
  <si>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</si>
  <si>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</si>
  <si>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</si>
  <si>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</si>
  <si>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</si>
  <si>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</si>
  <si>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</si>
  <si>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</si>
  <si>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</si>
  <si>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</si>
  <si>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</si>
  <si>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</si>
  <si>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</si>
  <si>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</si>
  <si>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</si>
  <si>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</si>
  <si>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</si>
  <si>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</si>
  <si>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</si>
  <si>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</si>
  <si>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</si>
  <si>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</si>
  <si>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</si>
  <si>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</si>
  <si>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</si>
  <si>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</si>
  <si>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</si>
  <si>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</si>
  <si>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</si>
  <si>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</si>
  <si>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</si>
  <si>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</si>
  <si>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</si>
  <si>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</si>
  <si>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</si>
  <si>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</si>
  <si>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</si>
  <si>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</si>
  <si>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</si>
  <si>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</si>
  <si>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</si>
  <si>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</si>
  <si>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</si>
  <si>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</si>
  <si>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</si>
  <si>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</si>
  <si>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</si>
  <si>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</si>
  <si>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</si>
  <si>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</si>
  <si>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</si>
  <si>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</si>
  <si>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</si>
  <si>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</si>
  <si>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</si>
  <si>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</si>
  <si>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</si>
  <si>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</si>
  <si>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</si>
  <si>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</si>
  <si>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</si>
  <si>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</si>
  <si>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</si>
  <si>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</si>
  <si>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</si>
  <si>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</si>
  <si>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</si>
  <si>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</si>
  <si>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</si>
  <si>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</si>
  <si>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</si>
  <si>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</si>
  <si>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</si>
  <si>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</si>
  <si>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</si>
  <si>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</si>
  <si>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</si>
  <si>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</si>
  <si>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</si>
  <si>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</si>
  <si>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</si>
  <si>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</si>
  <si>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</si>
  <si>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</si>
  <si>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</si>
  <si>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</si>
  <si>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</si>
  <si>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</si>
  <si>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</si>
  <si>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</si>
  <si>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</si>
  <si>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</si>
  <si>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</si>
  <si>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</si>
  <si>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</si>
  <si>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</si>
  <si>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</si>
  <si>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</si>
  <si>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</si>
  <si>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</si>
  <si>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</si>
  <si>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</si>
  <si>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</si>
  <si>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</si>
  <si>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</si>
  <si>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</si>
  <si>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</si>
  <si>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</si>
  <si>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</si>
  <si>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</si>
  <si>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</si>
  <si>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</si>
  <si>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</si>
  <si>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</si>
  <si>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</si>
  <si>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</si>
  <si>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</si>
  <si>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</si>
  <si>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</si>
  <si>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</si>
  <si>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</si>
  <si>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</si>
  <si>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</si>
  <si>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</si>
  <si>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</si>
  <si>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</si>
  <si>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</si>
  <si>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</si>
  <si>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</si>
  <si>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</si>
  <si>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</si>
  <si>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</si>
  <si>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</si>
  <si>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</si>
  <si>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</si>
  <si>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</si>
  <si>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</si>
  <si>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</si>
  <si>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</si>
  <si>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</si>
  <si>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</si>
  <si>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</si>
  <si>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</si>
  <si>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</si>
  <si>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</si>
  <si>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</si>
  <si>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</si>
  <si>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</si>
  <si>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</si>
  <si>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</si>
  <si>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</si>
  <si>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</si>
  <si>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</si>
  <si>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</si>
  <si>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</si>
  <si>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</si>
  <si>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</si>
  <si>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</si>
  <si>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</si>
  <si>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</si>
  <si>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</si>
  <si>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</si>
  <si>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</si>
  <si>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</si>
  <si>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</si>
  <si>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</si>
  <si>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</si>
  <si>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</si>
  <si>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</si>
  <si>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</si>
  <si>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</si>
  <si>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</si>
  <si>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</si>
  <si>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</si>
  <si>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</si>
  <si>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</si>
  <si>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</si>
  <si>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</si>
  <si>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</si>
  <si>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</si>
  <si>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</si>
  <si>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</si>
  <si>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</si>
  <si>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</si>
  <si>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</si>
  <si>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</si>
  <si>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</si>
  <si>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</si>
  <si>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</si>
  <si>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</si>
  <si>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</si>
  <si>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</si>
  <si>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</si>
  <si>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</si>
  <si>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</si>
  <si>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</si>
  <si>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</si>
  <si>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</si>
  <si>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</si>
  <si>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</si>
  <si>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</si>
  <si>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</si>
  <si>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</si>
  <si>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</si>
  <si>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</si>
  <si>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</si>
  <si>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</si>
  <si>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</si>
  <si>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</si>
  <si>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</si>
  <si>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</si>
  <si>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</si>
  <si>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</si>
  <si>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</si>
  <si>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</si>
  <si>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</si>
  <si>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</si>
  <si>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</si>
  <si>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</si>
  <si>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</si>
  <si>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</si>
  <si>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</si>
  <si>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</si>
  <si>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</si>
  <si>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</si>
  <si>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</si>
  <si>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</si>
  <si>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</si>
  <si>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</si>
  <si>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</si>
  <si>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</si>
  <si>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</si>
  <si>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</si>
  <si>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</si>
  <si>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</si>
  <si>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</si>
  <si>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</si>
  <si>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</si>
  <si>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</si>
  <si>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</si>
  <si>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</si>
  <si>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</si>
  <si>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</si>
  <si>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</si>
  <si>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</si>
  <si>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</si>
  <si>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</si>
  <si>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</si>
  <si>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</si>
  <si>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</si>
  <si>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</si>
  <si>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</si>
  <si>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</si>
  <si>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</si>
  <si>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</si>
  <si>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</si>
  <si>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</si>
  <si>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</si>
  <si>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</si>
  <si>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</si>
  <si>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</si>
  <si>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</si>
  <si>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</si>
  <si>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</si>
  <si>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</si>
  <si>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</si>
  <si>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</si>
  <si>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</si>
  <si>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</si>
  <si>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</si>
  <si>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</si>
  <si>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</si>
  <si>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</si>
  <si>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</si>
  <si>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</si>
  <si>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</si>
  <si>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</si>
  <si>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</si>
  <si>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</si>
  <si>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</si>
  <si>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</si>
  <si>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</si>
  <si>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</si>
  <si>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</si>
  <si>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</si>
  <si>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</si>
  <si>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</si>
  <si>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</si>
  <si>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</si>
  <si>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</si>
  <si>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</si>
  <si>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</si>
  <si>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</si>
  <si>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</si>
  <si>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</si>
  <si>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</si>
  <si>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</si>
  <si>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</si>
  <si>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</si>
  <si>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</si>
  <si>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</si>
  <si>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</si>
  <si>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</si>
  <si>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</si>
  <si>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</si>
  <si>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</si>
  <si>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</si>
  <si>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</si>
  <si>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</si>
  <si>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</si>
  <si>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</si>
  <si>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</si>
  <si>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</si>
  <si>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</si>
  <si>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</si>
  <si>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</si>
  <si>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</si>
  <si>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</si>
  <si>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</si>
  <si>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</si>
  <si>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</si>
  <si>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</si>
  <si>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</si>
  <si>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</si>
  <si>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</si>
  <si>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</si>
  <si>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</si>
  <si>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</si>
  <si>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</si>
  <si>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</si>
  <si>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</si>
  <si>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</si>
  <si>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</si>
  <si>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</si>
  <si>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</si>
  <si>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</si>
  <si>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</si>
  <si>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</si>
  <si>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</si>
  <si>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</si>
  <si>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</si>
  <si>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</si>
  <si>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</si>
  <si>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</si>
  <si>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</si>
  <si>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</si>
  <si>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</si>
  <si>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</si>
  <si>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</si>
  <si>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</si>
  <si>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</si>
  <si>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</si>
  <si>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</si>
  <si>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</si>
  <si>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</si>
  <si>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</si>
  <si>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</si>
  <si>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</si>
  <si>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</si>
  <si>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</si>
  <si>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</si>
  <si>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</si>
  <si>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</si>
  <si>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</si>
  <si>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</si>
  <si>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</si>
  <si>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</si>
  <si>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</si>
  <si>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</si>
  <si>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</si>
  <si>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</si>
  <si>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</si>
  <si>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</si>
  <si>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</si>
  <si>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</si>
  <si>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</si>
  <si>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</si>
  <si>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</si>
  <si>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</si>
  <si>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</si>
  <si>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</si>
  <si>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</si>
  <si>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</si>
  <si>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</si>
  <si>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</si>
  <si>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</si>
  <si>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</si>
  <si>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</si>
  <si>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</si>
  <si>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</si>
  <si>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</si>
  <si>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</si>
  <si>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</si>
  <si>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</si>
  <si>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</si>
  <si>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</si>
  <si>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</si>
  <si>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</si>
  <si>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</si>
  <si>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</si>
  <si>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</si>
  <si>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</si>
  <si>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</si>
  <si>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</si>
  <si>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</si>
  <si>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</si>
  <si>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</si>
  <si>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</si>
  <si>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</si>
  <si>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</si>
  <si>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</si>
  <si>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</si>
  <si>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</si>
  <si>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</si>
  <si>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</si>
  <si>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</si>
  <si>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</si>
  <si>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</si>
  <si>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</si>
  <si>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</si>
  <si>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</si>
  <si>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</si>
  <si>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</si>
  <si>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</si>
  <si>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</si>
  <si>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</si>
  <si>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</si>
  <si>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</si>
  <si>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</si>
  <si>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</si>
  <si>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</si>
  <si>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</si>
  <si>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</si>
  <si>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</si>
  <si>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</si>
  <si>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</si>
  <si>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</si>
  <si>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</si>
  <si>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</si>
  <si>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</si>
  <si>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</si>
  <si>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</si>
  <si>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</si>
  <si>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</si>
  <si>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</si>
  <si>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</si>
  <si>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</si>
  <si>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</si>
  <si>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</si>
  <si>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</si>
  <si>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</si>
  <si>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</si>
  <si>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</si>
  <si>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</si>
  <si>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</si>
  <si>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</si>
  <si>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</si>
  <si>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</si>
  <si>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</si>
  <si>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</si>
  <si>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</si>
  <si>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</si>
  <si>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</si>
  <si>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</si>
  <si>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</si>
  <si>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</si>
  <si>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</si>
  <si>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</si>
  <si>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</si>
  <si>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</si>
  <si>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</si>
  <si>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</si>
  <si>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</si>
  <si>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</si>
  <si>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</si>
  <si>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</si>
  <si>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</si>
  <si>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</si>
  <si>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</si>
  <si>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</si>
  <si>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</si>
  <si>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</si>
  <si>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</si>
  <si>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</si>
  <si>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</si>
  <si>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</si>
  <si>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</si>
  <si>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</si>
  <si>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</si>
  <si>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</si>
  <si>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</si>
  <si>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</si>
  <si>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</si>
  <si>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</si>
  <si>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</si>
  <si>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</si>
  <si>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</si>
  <si>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</si>
  <si>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</si>
  <si>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</si>
  <si>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</si>
  <si>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</si>
  <si>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</si>
  <si>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</si>
  <si>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</si>
  <si>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</si>
  <si>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</si>
  <si>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</si>
  <si>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</si>
  <si>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</si>
  <si>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</si>
  <si>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</si>
  <si>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</si>
  <si>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</si>
  <si>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</si>
  <si>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</si>
  <si>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</si>
  <si>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</si>
  <si>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</si>
  <si>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</si>
  <si>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</si>
  <si>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</si>
  <si>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</si>
  <si>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</si>
  <si>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</si>
  <si>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</si>
  <si>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</si>
  <si>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</si>
  <si>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</si>
  <si>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</si>
  <si>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</si>
  <si>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</si>
  <si>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</si>
  <si>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</si>
  <si>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</si>
  <si>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</si>
  <si>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</si>
  <si>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</si>
  <si>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</si>
  <si>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</si>
  <si>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</si>
  <si>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</si>
  <si>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</si>
  <si>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</si>
  <si>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</si>
  <si>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</si>
  <si>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</si>
  <si>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</si>
  <si>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</si>
  <si>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</si>
  <si>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</si>
  <si>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</si>
  <si>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</si>
  <si>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</si>
  <si>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</si>
  <si>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</si>
  <si>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</si>
  <si>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</si>
  <si>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</si>
  <si>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</si>
  <si>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</si>
  <si>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</si>
  <si>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</si>
  <si>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</si>
  <si>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</si>
  <si>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</si>
  <si>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</si>
  <si>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</si>
  <si>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</si>
  <si>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</si>
  <si>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</si>
  <si>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</si>
  <si>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</si>
  <si>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</si>
  <si>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</si>
  <si>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</si>
  <si>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</si>
  <si>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</si>
  <si>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</si>
  <si>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</si>
  <si>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</si>
  <si>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</si>
  <si>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</si>
  <si>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</si>
  <si>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</si>
  <si>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</si>
  <si>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</si>
  <si>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</si>
  <si>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</si>
  <si>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</si>
  <si>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</si>
  <si>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</si>
  <si>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</si>
  <si>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</si>
  <si>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</si>
  <si>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</si>
  <si>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</si>
  <si>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</si>
  <si>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</si>
  <si>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</si>
  <si>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</si>
  <si>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</si>
  <si>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</si>
  <si>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</si>
  <si>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</si>
  <si>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</si>
  <si>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</si>
  <si>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</si>
  <si>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</si>
  <si>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</si>
  <si>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</si>
  <si>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</si>
  <si>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</si>
  <si>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</si>
  <si>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</si>
  <si>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</si>
  <si>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</si>
  <si>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</si>
  <si>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</si>
  <si>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</si>
  <si>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</si>
  <si>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</si>
  <si>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</si>
  <si>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</si>
  <si>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</si>
  <si>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</si>
  <si>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</si>
  <si>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</si>
  <si>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</si>
  <si>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</si>
  <si>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</si>
  <si>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</si>
  <si>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</si>
  <si>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</si>
  <si>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</si>
  <si>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</si>
  <si>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</si>
  <si>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</si>
  <si>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</si>
  <si>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</si>
  <si>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</si>
  <si>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</si>
  <si>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</si>
  <si>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</si>
  <si>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</si>
  <si>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</si>
  <si>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</si>
  <si>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</si>
  <si>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</si>
  <si>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</si>
  <si>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</si>
  <si>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</si>
  <si>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</si>
  <si>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</si>
  <si>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</si>
  <si>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</si>
  <si>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</si>
  <si>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</si>
  <si>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</si>
  <si>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</si>
  <si>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</si>
  <si>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</si>
  <si>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</si>
  <si>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</si>
  <si>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</si>
  <si>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</si>
  <si>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</si>
  <si>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</si>
  <si>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</si>
  <si>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</si>
  <si>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</si>
  <si>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</si>
  <si>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</si>
  <si>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</si>
  <si>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</si>
  <si>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</si>
  <si>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</si>
  <si>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</si>
  <si>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</si>
  <si>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</si>
  <si>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</si>
  <si>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</si>
  <si>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</si>
  <si>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</si>
  <si>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</si>
  <si>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</si>
  <si>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</si>
  <si>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</si>
  <si>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</si>
  <si>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</si>
  <si>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</si>
  <si>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</si>
  <si>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</si>
  <si>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</si>
  <si>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</si>
  <si>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</si>
  <si>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</si>
  <si>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</si>
  <si>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</si>
  <si>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</si>
  <si>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</si>
  <si>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</si>
  <si>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</si>
  <si>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</si>
  <si>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</si>
  <si>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</si>
  <si>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</si>
  <si>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</si>
  <si>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</si>
  <si>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</si>
  <si>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</si>
  <si>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</si>
  <si>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</si>
  <si>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</si>
  <si>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</si>
  <si>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</si>
  <si>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</si>
  <si>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</si>
  <si>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</si>
  <si>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</si>
  <si>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</si>
  <si>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</si>
  <si>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</si>
  <si>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</si>
  <si>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</si>
  <si>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</si>
  <si>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</si>
  <si>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</si>
  <si>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</si>
  <si>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</si>
  <si>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</si>
  <si>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</si>
  <si>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</si>
  <si>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</si>
  <si>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</si>
  <si>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</si>
  <si>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</si>
  <si>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</si>
  <si>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</si>
  <si>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</si>
  <si>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</si>
  <si>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</si>
  <si>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</si>
  <si>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</si>
  <si>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</si>
  <si>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</si>
  <si>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</si>
  <si>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</si>
  <si>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</si>
  <si>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</si>
  <si>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</si>
  <si>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</si>
  <si>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</si>
  <si>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</si>
  <si>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</si>
  <si>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</si>
  <si>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</si>
  <si>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</si>
  <si>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</si>
  <si>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</si>
  <si>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</si>
  <si>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</si>
  <si>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</si>
  <si>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</si>
  <si>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</si>
  <si>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</si>
  <si>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</si>
  <si>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</si>
  <si>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</si>
  <si>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</si>
  <si>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</si>
  <si>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</si>
  <si>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</si>
  <si>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</si>
  <si>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</si>
  <si>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</si>
  <si>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</si>
  <si>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</si>
  <si>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</si>
  <si>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</si>
  <si>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</si>
  <si>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</si>
  <si>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</si>
  <si>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</si>
  <si>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</si>
  <si>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</si>
  <si>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</si>
  <si>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</si>
  <si>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</si>
  <si>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</si>
  <si>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</si>
  <si>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</si>
  <si>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</si>
  <si>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</si>
  <si>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</si>
  <si>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</si>
  <si>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</si>
  <si>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</si>
  <si>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</si>
  <si>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</si>
  <si>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</si>
  <si>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</si>
  <si>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</si>
  <si>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</si>
  <si>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</si>
  <si>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</si>
  <si>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</si>
  <si>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</si>
  <si>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</si>
  <si>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</si>
  <si>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</si>
  <si>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</si>
  <si>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</si>
  <si>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</si>
  <si>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</si>
  <si>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</si>
  <si>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</si>
  <si>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</si>
  <si>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</si>
  <si>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</si>
  <si>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</si>
  <si>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</si>
  <si>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</si>
  <si>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</si>
  <si>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</si>
  <si>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</si>
  <si>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</si>
  <si>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</si>
  <si>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</si>
  <si>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</si>
  <si>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</si>
  <si>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</si>
  <si>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</si>
  <si>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</si>
  <si>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</si>
  <si>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</si>
  <si>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</si>
  <si>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</si>
  <si>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</si>
  <si>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</si>
  <si>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</si>
  <si>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</si>
  <si>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</si>
  <si>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</si>
  <si>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</si>
  <si>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</si>
  <si>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</si>
  <si>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</si>
  <si>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</si>
  <si>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</si>
  <si>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</si>
  <si>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</si>
  <si>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</si>
  <si>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</si>
  <si>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</si>
  <si>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</si>
  <si>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</si>
  <si>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</si>
  <si>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</si>
  <si>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</si>
  <si>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</si>
  <si>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</si>
  <si>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</si>
  <si>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</si>
  <si>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</si>
  <si>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</si>
  <si>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</si>
  <si>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</si>
  <si>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</si>
  <si>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</si>
  <si>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</si>
  <si>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</si>
  <si>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</si>
  <si>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</si>
  <si>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</si>
  <si>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</si>
  <si>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</si>
  <si>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</si>
  <si>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</si>
  <si>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</si>
  <si>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</si>
  <si>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</si>
  <si>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</si>
  <si>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</si>
  <si>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</si>
  <si>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</si>
  <si>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</si>
  <si>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</si>
  <si>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</si>
  <si>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</si>
  <si>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</si>
  <si>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</si>
  <si>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</si>
  <si>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</si>
  <si>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</si>
  <si>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</si>
  <si>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</si>
  <si>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</si>
  <si>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</si>
  <si>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</si>
  <si>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</si>
  <si>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</si>
  <si>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</si>
  <si>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</si>
  <si>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</si>
  <si>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</si>
  <si>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</si>
  <si>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</si>
  <si>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</si>
  <si>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</si>
  <si>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</si>
  <si>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</si>
  <si>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</si>
  <si>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</si>
  <si>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</si>
  <si>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</si>
  <si>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</si>
  <si>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</si>
  <si>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</si>
  <si>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</si>
  <si>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</si>
  <si>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</si>
  <si>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</si>
  <si>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</si>
  <si>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</si>
  <si>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</si>
  <si>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</si>
  <si>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</si>
  <si>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</si>
  <si>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</si>
  <si>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</si>
  <si>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</si>
  <si>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</si>
  <si>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</si>
  <si>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</si>
  <si>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</si>
  <si>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</si>
  <si>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</si>
  <si>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</si>
  <si>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</si>
  <si>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</si>
  <si>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</si>
  <si>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</si>
  <si>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</si>
  <si>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</si>
  <si>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</si>
  <si>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</si>
  <si>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</si>
  <si>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</si>
  <si>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</si>
  <si>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</si>
  <si>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</si>
  <si>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</si>
  <si>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</si>
  <si>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</si>
  <si>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</si>
  <si>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</si>
  <si>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</si>
  <si>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</si>
  <si>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</si>
  <si>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</si>
  <si>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</si>
  <si>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</si>
  <si>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</si>
  <si>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</si>
  <si>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</si>
  <si>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</si>
  <si>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</si>
  <si>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</si>
  <si>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</si>
  <si>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</si>
  <si>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</si>
  <si>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</si>
  <si>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</si>
  <si>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</si>
  <si>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</si>
  <si>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</si>
  <si>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</si>
  <si>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</si>
  <si>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</si>
  <si>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</si>
  <si>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</si>
  <si>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</si>
  <si>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</si>
  <si>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</si>
  <si>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</si>
  <si>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</si>
  <si>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</si>
  <si>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</si>
  <si>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</si>
  <si>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</si>
  <si>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</si>
  <si>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</si>
  <si>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</si>
  <si>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</si>
  <si>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</si>
  <si>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</si>
  <si>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</si>
  <si>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</si>
  <si>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</si>
  <si>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</si>
  <si>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</si>
  <si>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</si>
  <si>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</si>
  <si>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</si>
  <si>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</si>
  <si>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</si>
  <si>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</si>
  <si>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</si>
  <si>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</si>
  <si>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</si>
  <si>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</si>
  <si>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</si>
  <si>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</si>
  <si>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</si>
  <si>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</si>
  <si>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</si>
  <si>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</si>
  <si>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</si>
  <si>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</si>
  <si>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</si>
  <si>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</si>
  <si>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</si>
  <si>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</si>
  <si>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</si>
  <si>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</si>
  <si>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</si>
  <si>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</si>
  <si>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</si>
  <si>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</si>
  <si>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</si>
  <si>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</si>
  <si>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</si>
  <si>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</si>
  <si>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</si>
  <si>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</si>
  <si>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</si>
  <si>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</si>
  <si>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</si>
  <si>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</si>
  <si>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</si>
  <si>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</si>
  <si>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</si>
  <si>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</si>
  <si>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</si>
  <si>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</si>
  <si>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</si>
  <si>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</si>
  <si>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</si>
  <si>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</si>
  <si>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</si>
  <si>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</si>
  <si>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</si>
  <si>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</si>
  <si>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</si>
  <si>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</si>
  <si>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</si>
  <si>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</si>
  <si>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</si>
  <si>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</si>
  <si>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</si>
  <si>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</si>
  <si>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</si>
  <si>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</si>
  <si>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</si>
  <si>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</si>
  <si>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</si>
  <si>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</si>
  <si>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</si>
  <si>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</si>
  <si>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</si>
  <si>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</si>
  <si>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</si>
  <si>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</si>
  <si>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</si>
  <si>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</si>
  <si>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</si>
  <si>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</si>
  <si>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</si>
  <si>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</si>
  <si>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</si>
  <si>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</si>
  <si>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</si>
  <si>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</si>
  <si>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</si>
  <si>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</si>
  <si>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</si>
  <si>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</si>
  <si>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</si>
  <si>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</si>
  <si>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</si>
  <si>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</si>
  <si>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</si>
  <si>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</si>
  <si>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</si>
  <si>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</si>
  <si>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</si>
  <si>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</si>
  <si>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</si>
  <si>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</si>
  <si>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</si>
  <si>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</si>
  <si>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</si>
  <si>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</si>
  <si>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</si>
  <si>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</si>
  <si>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</si>
  <si>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</si>
  <si>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</si>
  <si>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</si>
  <si>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</si>
  <si>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</si>
  <si>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</si>
  <si>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</si>
  <si>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</si>
  <si>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</si>
  <si>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</si>
  <si>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</si>
  <si>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</si>
  <si>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</si>
  <si>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</si>
  <si>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</si>
  <si>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</si>
  <si>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</si>
  <si>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</si>
  <si>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</si>
  <si>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</si>
  <si>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</si>
  <si>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</si>
  <si>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</si>
  <si>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</si>
  <si>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</si>
  <si>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</si>
  <si>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</si>
  <si>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</si>
  <si>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</si>
  <si>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</si>
  <si>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</si>
  <si>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</si>
  <si>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</si>
  <si>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</si>
  <si>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</si>
  <si>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</si>
  <si>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</si>
  <si>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</si>
  <si>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</si>
  <si>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</si>
  <si>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</si>
  <si>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</si>
  <si>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</si>
  <si>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</si>
  <si>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</si>
  <si>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</si>
  <si>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</si>
  <si>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</si>
  <si>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</si>
  <si>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</si>
  <si>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</si>
  <si>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</si>
  <si>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</si>
  <si>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</si>
  <si>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</si>
  <si>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</si>
  <si>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</si>
  <si>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</si>
  <si>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</si>
  <si>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</si>
  <si>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</si>
  <si>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</si>
  <si>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</si>
  <si>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</si>
  <si>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</si>
  <si>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</si>
  <si>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</si>
  <si>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</si>
  <si>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</si>
  <si>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</si>
  <si>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</si>
  <si>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</si>
  <si>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</si>
  <si>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</si>
  <si>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</si>
  <si>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</si>
  <si>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</si>
  <si>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</si>
  <si>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</si>
  <si>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</si>
  <si>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</si>
  <si>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</si>
  <si>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</si>
  <si>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</si>
  <si>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</si>
  <si>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</si>
  <si>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</si>
  <si>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</si>
  <si>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</si>
  <si>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</si>
  <si>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</si>
  <si>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</si>
  <si>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</si>
  <si>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</si>
  <si>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</si>
  <si>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</si>
  <si>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</si>
  <si>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</si>
  <si>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</si>
  <si>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</si>
  <si>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</si>
  <si>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</si>
  <si>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</si>
  <si>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</si>
  <si>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</si>
  <si>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</si>
  <si>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</si>
  <si>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</si>
  <si>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</si>
  <si>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</si>
  <si>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</si>
  <si>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</si>
  <si>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</si>
  <si>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</si>
  <si>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</si>
  <si>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</si>
  <si>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</si>
  <si>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</si>
  <si>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</si>
  <si>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</si>
  <si>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</si>
  <si>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</si>
  <si>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</si>
  <si>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</si>
  <si>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</si>
  <si>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</si>
  <si>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</si>
  <si>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</si>
  <si>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</si>
  <si>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</si>
  <si>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</si>
  <si>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</si>
  <si>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</si>
  <si>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</si>
  <si>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</si>
  <si>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</si>
  <si>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</si>
  <si>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</si>
  <si>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</si>
  <si>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</si>
  <si>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</si>
  <si>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</si>
  <si>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</si>
  <si>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</si>
  <si>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</si>
  <si>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</si>
  <si>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</si>
  <si>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</si>
  <si>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</si>
  <si>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</si>
  <si>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</si>
  <si>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</si>
  <si>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</si>
  <si>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</si>
  <si>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</si>
  <si>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</si>
  <si>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</si>
  <si>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</si>
  <si>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</si>
  <si>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</si>
  <si>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</si>
  <si>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</si>
  <si>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</si>
  <si>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</si>
  <si>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</si>
  <si>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</si>
  <si>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</si>
  <si>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</si>
  <si>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</si>
  <si>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</si>
  <si>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</si>
  <si>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</si>
  <si>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</si>
  <si>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</si>
  <si>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</si>
  <si>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</si>
  <si>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</si>
  <si>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</si>
  <si>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</si>
  <si>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</si>
  <si>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</si>
  <si>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</si>
  <si>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</si>
  <si>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</si>
  <si>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</si>
  <si>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</si>
  <si>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</si>
  <si>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</si>
  <si>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</si>
  <si>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</si>
  <si>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</si>
  <si>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</si>
  <si>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</si>
  <si>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</si>
  <si>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</si>
  <si>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</si>
  <si>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</si>
  <si>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</si>
  <si>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</si>
  <si>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</si>
  <si>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</si>
  <si>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</si>
  <si>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</si>
  <si>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</si>
  <si>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</si>
  <si>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</si>
  <si>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</si>
  <si>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</si>
  <si>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</si>
  <si>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</si>
  <si>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</si>
  <si>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</si>
  <si>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</si>
  <si>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</si>
  <si>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</si>
  <si>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</si>
  <si>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</si>
  <si>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</si>
  <si>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</si>
  <si>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</si>
  <si>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</si>
  <si>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</si>
  <si>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</si>
  <si>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</si>
  <si>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</si>
  <si>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</si>
  <si>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</si>
  <si>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</si>
  <si>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</si>
  <si>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</si>
  <si>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</si>
  <si>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</si>
  <si>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</si>
  <si>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</si>
  <si>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</si>
  <si>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</si>
  <si>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</si>
  <si>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</si>
  <si>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</si>
  <si>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</si>
  <si>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</si>
  <si>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</si>
  <si>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</si>
  <si>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</si>
  <si>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</si>
  <si>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</si>
  <si>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</si>
  <si>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</si>
  <si>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</si>
  <si>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</si>
  <si>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</si>
  <si>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</si>
  <si>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</si>
  <si>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</si>
  <si>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</si>
  <si>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</si>
  <si>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</si>
  <si>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</si>
  <si>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</si>
  <si>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</si>
  <si>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</si>
  <si>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</si>
  <si>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</si>
  <si>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</si>
  <si>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</si>
  <si>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</si>
  <si>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</si>
  <si>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</si>
  <si>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</si>
  <si>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</si>
  <si>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</si>
  <si>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</si>
  <si>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</si>
  <si>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</si>
  <si>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</si>
  <si>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</si>
  <si>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</si>
  <si>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</si>
  <si>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</si>
  <si>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</si>
  <si>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</si>
  <si>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</si>
  <si>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</si>
  <si>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</si>
  <si>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</si>
  <si>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</si>
  <si>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</si>
  <si>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</si>
  <si>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</si>
  <si>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</si>
  <si>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</si>
  <si>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</si>
  <si>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</si>
  <si>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</si>
  <si>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</si>
  <si>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</si>
  <si>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</si>
  <si>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</si>
  <si>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</si>
  <si>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</si>
  <si>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</si>
  <si>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</si>
  <si>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</si>
  <si>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</si>
  <si>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</si>
  <si>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</si>
  <si>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</si>
  <si>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</si>
  <si>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</si>
  <si>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</si>
  <si>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</si>
  <si>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</si>
  <si>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</si>
  <si>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</si>
  <si>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</si>
  <si>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</si>
  <si>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</si>
  <si>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</si>
  <si>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</si>
  <si>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</si>
  <si>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</si>
  <si>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</si>
  <si>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</si>
  <si>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</si>
  <si>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</si>
  <si>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</si>
  <si>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</si>
  <si>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</si>
  <si>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</si>
  <si>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</si>
  <si>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</si>
  <si>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</si>
  <si>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</si>
  <si>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</si>
  <si>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</si>
  <si>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</si>
  <si>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</si>
  <si>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</si>
  <si>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</si>
  <si>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</si>
  <si>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</si>
  <si>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</si>
  <si>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</si>
  <si>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</si>
  <si>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</si>
  <si>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</si>
  <si>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</si>
  <si>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</si>
  <si>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</si>
  <si>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</si>
  <si>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</si>
  <si>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</si>
  <si>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</si>
  <si>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</si>
  <si>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</si>
  <si>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</si>
  <si>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</si>
  <si>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</si>
  <si>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</si>
  <si>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</si>
  <si>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</si>
  <si>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</si>
  <si>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</si>
  <si>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</si>
  <si>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</si>
  <si>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</si>
  <si>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</si>
  <si>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</si>
  <si>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</si>
  <si>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</si>
  <si>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</si>
  <si>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</si>
  <si>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</si>
  <si>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</si>
  <si>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</si>
  <si>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</si>
  <si>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</si>
  <si>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</si>
  <si>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</si>
  <si>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</si>
  <si>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</si>
  <si>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</si>
  <si>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</si>
  <si>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</si>
  <si>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</si>
  <si>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</si>
  <si>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</si>
  <si>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</si>
  <si>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</si>
  <si>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</si>
  <si>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</si>
  <si>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</si>
  <si>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</si>
  <si>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</si>
  <si>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</si>
  <si>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</si>
  <si>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</si>
  <si>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</si>
  <si>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</si>
  <si>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</si>
  <si>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</si>
  <si>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</si>
  <si>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</si>
  <si>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</si>
  <si>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</si>
  <si>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</si>
  <si>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</si>
  <si>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</si>
  <si>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</si>
  <si>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</si>
  <si>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</si>
  <si>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</si>
  <si>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</si>
  <si>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</si>
  <si>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</si>
  <si>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</si>
  <si>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</si>
  <si>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</si>
  <si>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</si>
  <si>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</si>
  <si>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</si>
  <si>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</si>
  <si>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</si>
  <si>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</si>
  <si>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</si>
  <si>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</si>
  <si>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</si>
  <si>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</si>
  <si>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</si>
  <si>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</si>
  <si>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</si>
  <si>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</si>
  <si>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</si>
  <si>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</si>
  <si>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</si>
  <si>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</si>
  <si>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</si>
  <si>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</si>
  <si>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</si>
  <si>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</si>
  <si>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</si>
  <si>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</si>
  <si>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</si>
  <si>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</si>
  <si>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</si>
  <si>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</si>
  <si>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</si>
  <si>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</si>
  <si>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</si>
  <si>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</si>
  <si>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</si>
  <si>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</si>
  <si>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</si>
  <si>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</si>
  <si>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</si>
  <si>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</si>
  <si>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</si>
  <si>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</si>
  <si>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</si>
  <si>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</si>
  <si>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</si>
  <si>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</si>
  <si>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</si>
  <si>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</si>
  <si>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</si>
  <si>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</si>
  <si>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</si>
  <si>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</si>
  <si>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</si>
  <si>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</si>
  <si>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</si>
  <si>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</si>
  <si>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</si>
  <si>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</si>
  <si>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</si>
  <si>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</si>
  <si>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</si>
  <si>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</si>
  <si>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</si>
  <si>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</si>
  <si>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</si>
  <si>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</si>
  <si>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</si>
  <si>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</si>
  <si>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</si>
  <si>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</si>
  <si>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</si>
  <si>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</si>
  <si>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</si>
  <si>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</si>
  <si>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</si>
  <si>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</si>
  <si>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</si>
  <si>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</si>
  <si>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</si>
  <si>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</si>
  <si>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</si>
  <si>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</si>
  <si>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</si>
  <si>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</si>
  <si>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</si>
  <si>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</si>
  <si>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</si>
  <si>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</si>
  <si>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</si>
  <si>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</si>
  <si>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</si>
  <si>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</si>
  <si>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</si>
  <si>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</si>
  <si>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</si>
  <si>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</si>
  <si>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</si>
  <si>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</si>
  <si>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</si>
  <si>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</si>
  <si>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</si>
  <si>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</si>
  <si>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</si>
  <si>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</si>
  <si>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</si>
  <si>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</si>
  <si>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</si>
  <si>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</si>
  <si>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</si>
  <si>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</si>
  <si>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</si>
  <si>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</si>
  <si>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</si>
  <si>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</si>
  <si>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</si>
  <si>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</si>
  <si>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</si>
  <si>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</si>
  <si>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</si>
  <si>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</si>
  <si>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</si>
  <si>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</si>
  <si>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</si>
  <si>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</si>
  <si>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</si>
  <si>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</si>
  <si>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</si>
  <si>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</si>
  <si>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</si>
  <si>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</si>
  <si>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</si>
  <si>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</si>
  <si>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</si>
  <si>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</si>
  <si>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</si>
  <si>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</si>
  <si>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</si>
  <si>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</si>
  <si>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</si>
  <si>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</si>
  <si>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</si>
  <si>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</si>
  <si>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</si>
  <si>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</si>
  <si>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</si>
  <si>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</si>
  <si>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</si>
  <si>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</si>
  <si>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</si>
  <si>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</si>
  <si>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</si>
  <si>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</si>
  <si>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</si>
  <si>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</si>
  <si>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</si>
  <si>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</si>
  <si>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</si>
  <si>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</si>
  <si>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</si>
  <si>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</si>
  <si>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</si>
  <si>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</si>
  <si>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</si>
  <si>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</si>
  <si>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</si>
  <si>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</si>
  <si>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</si>
  <si>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</si>
  <si>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</si>
  <si>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</si>
  <si>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</si>
  <si>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</si>
  <si>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</si>
  <si>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</si>
  <si>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</si>
  <si>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</si>
  <si>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</si>
  <si>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</si>
  <si>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</si>
  <si>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</si>
  <si>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</si>
  <si>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</si>
  <si>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</si>
  <si>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</si>
  <si>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</si>
  <si>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</si>
  <si>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</si>
  <si>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</si>
  <si>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</si>
  <si>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</si>
  <si>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</si>
  <si>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</si>
  <si>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</si>
  <si>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</si>
  <si>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</si>
  <si>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</si>
  <si>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</si>
  <si>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</si>
  <si>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</si>
  <si>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</si>
  <si>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</si>
  <si>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</si>
  <si>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</si>
  <si>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</si>
  <si>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</si>
  <si>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</si>
  <si>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</si>
  <si>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</si>
  <si>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</si>
  <si>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</si>
  <si>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</si>
  <si>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</si>
  <si>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</si>
  <si>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</si>
  <si>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</si>
  <si>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</si>
  <si>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</si>
  <si>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</si>
  <si>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</si>
  <si>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</si>
  <si>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</si>
  <si>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</si>
  <si>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</si>
  <si>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</si>
  <si>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</si>
  <si>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</si>
  <si>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</si>
  <si>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</si>
  <si>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</si>
  <si>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</si>
  <si>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</si>
  <si>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</si>
  <si>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</si>
  <si>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</si>
  <si>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</si>
  <si>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</si>
  <si>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</si>
  <si>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</si>
  <si>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</si>
  <si>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</si>
  <si>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</si>
  <si>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</si>
  <si>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</si>
  <si>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</si>
  <si>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</si>
  <si>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</si>
  <si>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</si>
  <si>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</si>
  <si>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</si>
  <si>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</si>
  <si>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</si>
  <si>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</si>
  <si>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</si>
  <si>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</si>
  <si>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</si>
  <si>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</si>
  <si>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</si>
  <si>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</si>
  <si>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</si>
  <si>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</si>
  <si>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</si>
  <si>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</si>
  <si>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</si>
  <si>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</si>
  <si>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</si>
  <si>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</si>
  <si>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</si>
  <si>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</si>
  <si>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</si>
  <si>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</si>
  <si>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</si>
  <si>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</si>
  <si>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</si>
  <si>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</si>
  <si>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</si>
  <si>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</si>
  <si>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</si>
  <si>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</si>
  <si>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</si>
  <si>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</si>
  <si>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</si>
  <si>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</si>
  <si>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</si>
  <si>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</si>
  <si>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</si>
  <si>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</si>
  <si>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</si>
  <si>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</si>
  <si>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</si>
  <si>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</si>
  <si>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</si>
  <si>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</si>
  <si>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</si>
  <si>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</si>
  <si>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</si>
  <si>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</si>
  <si>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</si>
  <si>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</si>
  <si>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</si>
  <si>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</si>
  <si>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</si>
  <si>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</si>
  <si>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</si>
  <si>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</si>
  <si>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</si>
  <si>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</si>
  <si>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</si>
  <si>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</si>
  <si>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</si>
  <si>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</si>
  <si>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</si>
  <si>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</si>
  <si>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</si>
  <si>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</si>
  <si>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</si>
  <si>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</si>
  <si>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</si>
  <si>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</si>
  <si>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</si>
  <si>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</si>
  <si>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</si>
  <si>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</si>
  <si>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</si>
  <si>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</si>
  <si>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</si>
  <si>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</si>
  <si>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</si>
  <si>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</si>
  <si>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</si>
  <si>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</si>
  <si>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</si>
  <si>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</si>
  <si>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</si>
  <si>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</si>
  <si>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</si>
  <si>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</si>
  <si>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</si>
  <si>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</si>
  <si>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</si>
  <si>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</si>
  <si>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</si>
  <si>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</si>
  <si>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</si>
  <si>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</si>
  <si>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</si>
  <si>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</si>
  <si>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</si>
  <si>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</si>
  <si>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</si>
  <si>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</si>
  <si>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</si>
  <si>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</si>
  <si>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</si>
  <si>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</si>
  <si>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</si>
  <si>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</si>
  <si>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</si>
  <si>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</si>
  <si>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</si>
  <si>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</si>
  <si>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</si>
  <si>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</si>
  <si>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</si>
  <si>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</si>
  <si>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</si>
  <si>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</si>
  <si>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</si>
  <si>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</si>
  <si>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</si>
  <si>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</si>
  <si>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</si>
  <si>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</si>
  <si>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</si>
  <si>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</si>
  <si>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</si>
  <si>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</si>
  <si>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</si>
  <si>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</si>
  <si>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</si>
  <si>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</si>
  <si>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</si>
  <si>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</si>
  <si>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</si>
  <si>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</si>
  <si>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</si>
  <si>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</si>
  <si>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</si>
  <si>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</si>
  <si>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</si>
  <si>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</si>
  <si>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</si>
  <si>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</si>
  <si>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</si>
  <si>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</si>
  <si>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</si>
  <si>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</si>
  <si>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</si>
  <si>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</si>
  <si>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</si>
  <si>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</si>
  <si>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</si>
  <si>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</si>
  <si>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</si>
  <si>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</si>
  <si>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</si>
  <si>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</si>
  <si>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</si>
  <si>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</si>
  <si>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</si>
  <si>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</si>
  <si>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</si>
  <si>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</si>
  <si>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</si>
  <si>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</si>
  <si>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</si>
  <si>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</si>
  <si>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</si>
  <si>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</si>
  <si>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</si>
  <si>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</si>
  <si>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</si>
  <si>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</si>
  <si>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</si>
  <si>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</si>
  <si>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</si>
  <si>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</si>
  <si>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</si>
  <si>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</si>
  <si>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</si>
  <si>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</si>
  <si>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</si>
  <si>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</si>
  <si>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</si>
  <si>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</si>
  <si>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</si>
  <si>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</si>
  <si>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</si>
  <si>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</si>
  <si>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</si>
  <si>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</si>
  <si>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</si>
  <si>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</si>
  <si>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</si>
  <si>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</si>
  <si>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</si>
  <si>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</si>
  <si>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</si>
  <si>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</si>
  <si>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</si>
  <si>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</si>
  <si>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</si>
  <si>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</si>
  <si>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</si>
  <si>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</si>
  <si>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</si>
  <si>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</si>
  <si>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</si>
  <si>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</si>
  <si>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</si>
  <si>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</si>
  <si>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</si>
  <si>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</si>
  <si>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</si>
  <si>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</si>
  <si>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</si>
  <si>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</si>
  <si>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</si>
  <si>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</si>
  <si>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</si>
  <si>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</si>
  <si>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</si>
  <si>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</si>
  <si>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</si>
  <si>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</si>
  <si>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</si>
  <si>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</si>
  <si>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</si>
  <si>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</si>
  <si>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</si>
  <si>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</si>
  <si>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</si>
  <si>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</si>
  <si>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</si>
  <si>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</si>
  <si>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</si>
  <si>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</si>
  <si>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</si>
  <si>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</si>
  <si>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</si>
  <si>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</si>
  <si>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</si>
  <si>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</si>
  <si>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</si>
  <si>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</si>
  <si>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</si>
  <si>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</si>
  <si>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</si>
  <si>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</si>
  <si>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</si>
  <si>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</si>
  <si>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</si>
  <si>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</si>
  <si>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</si>
  <si>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</si>
  <si>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</si>
  <si>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</si>
  <si>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</si>
  <si>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</si>
  <si>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</si>
  <si>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</si>
  <si>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</si>
  <si>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</si>
  <si>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</si>
  <si>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</si>
  <si>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</si>
  <si>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</si>
  <si>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</si>
  <si>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</si>
  <si>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</si>
  <si>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</si>
  <si>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</si>
  <si>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</si>
  <si>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</si>
  <si>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</si>
  <si>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</si>
  <si>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</si>
  <si>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</si>
  <si>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</si>
  <si>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</si>
  <si>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</si>
  <si>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</si>
  <si>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</si>
  <si>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</si>
  <si>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</si>
  <si>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</si>
  <si>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</si>
  <si>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</si>
  <si>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</si>
  <si>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</si>
  <si>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</si>
  <si>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</si>
  <si>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</si>
  <si>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</si>
  <si>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</si>
  <si>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</si>
  <si>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</si>
  <si>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</si>
  <si>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</si>
  <si>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</si>
  <si>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</si>
  <si>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</si>
  <si>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</si>
  <si>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</si>
  <si>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</si>
  <si>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</si>
  <si>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</si>
  <si>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</si>
  <si>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</si>
  <si>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</si>
  <si>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</si>
  <si>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</si>
  <si>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</si>
  <si>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</si>
  <si>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</si>
  <si>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</si>
  <si>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</si>
  <si>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</si>
  <si>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</si>
  <si>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</si>
  <si>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</si>
  <si>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</si>
  <si>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</si>
  <si>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</si>
  <si>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</si>
  <si>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</si>
  <si>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</si>
  <si>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</si>
  <si>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</si>
  <si>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</si>
  <si>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</si>
  <si>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</si>
  <si>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</si>
  <si>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</si>
  <si>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</si>
  <si>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</si>
  <si>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</si>
  <si>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</si>
  <si>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</si>
  <si>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</si>
  <si>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</si>
  <si>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</si>
  <si>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</si>
  <si>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</si>
  <si>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</si>
  <si>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</si>
  <si>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</si>
  <si>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</si>
  <si>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</si>
  <si>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</si>
  <si>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</si>
  <si>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</si>
  <si>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</si>
  <si>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</si>
  <si>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</si>
  <si>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</si>
  <si>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</si>
  <si>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</si>
  <si>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</si>
  <si>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</si>
  <si>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</si>
  <si>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</si>
  <si>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</si>
  <si>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</si>
  <si>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</si>
  <si>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</si>
  <si>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</si>
  <si>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</si>
  <si>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</si>
  <si>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</si>
  <si>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</si>
  <si>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</si>
  <si>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</si>
  <si>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</si>
  <si>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</si>
  <si>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</si>
  <si>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</si>
  <si>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</si>
  <si>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</si>
  <si>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</si>
  <si>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</si>
  <si>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</si>
  <si>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</si>
  <si>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</si>
  <si>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</si>
  <si>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</si>
  <si>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</si>
  <si>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</si>
  <si>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</si>
  <si>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</si>
  <si>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</si>
  <si>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</si>
  <si>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</si>
  <si>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</si>
  <si>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</si>
  <si>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</si>
  <si>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</si>
  <si>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</si>
  <si>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</si>
  <si>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</si>
  <si>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</si>
  <si>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</si>
  <si>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</si>
  <si>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</si>
  <si>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</si>
  <si>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</si>
  <si>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</si>
  <si>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</si>
  <si>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</si>
  <si>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</si>
  <si>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</si>
  <si>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</si>
  <si>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</si>
  <si>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</si>
  <si>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</si>
  <si>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</si>
  <si>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</si>
  <si>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</si>
  <si>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</si>
  <si>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</si>
  <si>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</si>
  <si>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</si>
  <si>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</si>
  <si>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</si>
  <si>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</si>
  <si>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</si>
  <si>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</si>
  <si>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</si>
  <si>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</si>
  <si>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</si>
  <si>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</si>
  <si>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</si>
  <si>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</si>
  <si>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</si>
  <si>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</si>
  <si>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</si>
  <si>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</si>
  <si>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</si>
  <si>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</si>
  <si>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</si>
  <si>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</si>
  <si>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</si>
  <si>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</si>
  <si>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</si>
  <si>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</si>
  <si>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</si>
  <si>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</si>
  <si>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</si>
  <si>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</si>
  <si>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</si>
  <si>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</si>
  <si>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</si>
  <si>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</si>
  <si>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</si>
  <si>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</si>
  <si>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</si>
  <si>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</si>
  <si>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</si>
  <si>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</si>
  <si>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</si>
  <si>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</si>
  <si>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</si>
  <si>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</si>
  <si>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</si>
  <si>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</si>
  <si>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</si>
  <si>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</si>
  <si>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</si>
  <si>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</si>
  <si>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</si>
  <si>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</si>
  <si>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</si>
  <si>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</si>
  <si>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</si>
  <si>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</si>
  <si>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</si>
  <si>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</si>
  <si>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</si>
  <si>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</si>
  <si>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</si>
  <si>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</si>
  <si>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</si>
  <si>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</si>
  <si>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</si>
  <si>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</si>
  <si>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</si>
  <si>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</si>
  <si>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</si>
  <si>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</si>
  <si>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</si>
  <si>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</si>
  <si>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</si>
  <si>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</si>
  <si>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</si>
  <si>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</si>
  <si>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</si>
  <si>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</si>
  <si>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</si>
  <si>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</si>
  <si>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</si>
  <si>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</si>
  <si>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</si>
  <si>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</si>
  <si>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</si>
  <si>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</si>
  <si>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</si>
  <si>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</si>
  <si>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</si>
  <si>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</si>
  <si>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</si>
  <si>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</si>
  <si>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</si>
  <si>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</si>
  <si>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</si>
  <si>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</si>
  <si>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</si>
  <si>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</si>
  <si>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</si>
  <si>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</si>
  <si>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</si>
  <si>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</si>
  <si>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</si>
  <si>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</si>
  <si>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</si>
  <si>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</si>
  <si>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</si>
  <si>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</si>
  <si>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</si>
  <si>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</si>
  <si>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</si>
  <si>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</si>
  <si>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</si>
  <si>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</si>
  <si>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</si>
  <si>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</si>
  <si>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</si>
  <si>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</si>
  <si>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</si>
  <si>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</si>
  <si>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</si>
  <si>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</si>
  <si>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</si>
  <si>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</si>
  <si>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</si>
  <si>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</si>
  <si>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</si>
  <si>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</si>
  <si>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</si>
  <si>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</si>
  <si>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</si>
  <si>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</si>
  <si>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</si>
  <si>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</si>
  <si>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</si>
  <si>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</si>
  <si>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</si>
  <si>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</si>
  <si>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</si>
  <si>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</si>
  <si>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</si>
  <si>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</si>
  <si>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</si>
  <si>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</si>
  <si>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</si>
  <si>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</si>
  <si>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</si>
  <si>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</si>
  <si>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</si>
  <si>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</si>
  <si>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</si>
  <si>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</si>
  <si>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</si>
  <si>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</si>
  <si>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</si>
  <si>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</si>
  <si>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</si>
  <si>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</si>
  <si>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</si>
  <si>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</si>
  <si>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</si>
  <si>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</si>
  <si>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</si>
  <si>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</si>
  <si>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</si>
  <si>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</si>
  <si>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</si>
  <si>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</si>
  <si>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</si>
  <si>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</si>
  <si>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</si>
  <si>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</si>
  <si>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</si>
  <si>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</si>
  <si>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</si>
  <si>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</si>
  <si>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</si>
  <si>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</si>
  <si>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</si>
  <si>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</si>
  <si>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</si>
  <si>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</si>
  <si>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</si>
  <si>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</si>
  <si>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</si>
  <si>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</si>
  <si>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</si>
  <si>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</si>
  <si>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</si>
  <si>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</si>
  <si>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</si>
  <si>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</si>
  <si>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</si>
  <si>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</si>
  <si>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</si>
  <si>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</si>
  <si>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</si>
  <si>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</si>
  <si>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</si>
  <si>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</si>
  <si>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</si>
  <si>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</si>
  <si>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</si>
  <si>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</si>
  <si>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</si>
  <si>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</si>
  <si>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</si>
  <si>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</si>
  <si>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</si>
  <si>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</si>
  <si>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</si>
  <si>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</si>
  <si>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</si>
  <si>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</si>
  <si>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</si>
  <si>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</si>
  <si>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</si>
  <si>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</si>
  <si>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</si>
  <si>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</si>
  <si>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</si>
  <si>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</si>
  <si>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</si>
  <si>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</si>
  <si>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</si>
  <si>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</si>
  <si>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</si>
  <si>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</si>
  <si>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</si>
  <si>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</si>
  <si>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</si>
  <si>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</si>
  <si>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</si>
  <si>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</si>
  <si>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</si>
  <si>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</si>
  <si>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</si>
  <si>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</si>
  <si>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</si>
  <si>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</si>
  <si>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</si>
  <si>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</si>
  <si>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</si>
  <si>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</si>
  <si>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</si>
  <si>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</si>
  <si>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</si>
  <si>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</si>
  <si>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</si>
  <si>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</si>
  <si>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</si>
  <si>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</si>
  <si>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</si>
  <si>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</si>
  <si>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</si>
  <si>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</si>
  <si>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</si>
  <si>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</si>
  <si>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</si>
  <si>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</si>
  <si>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</si>
  <si>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</si>
  <si>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</si>
  <si>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</si>
  <si>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</si>
  <si>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</si>
  <si>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</si>
  <si>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</si>
  <si>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</si>
  <si>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</si>
  <si>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</si>
  <si>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</si>
  <si>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</si>
  <si>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</si>
  <si>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</si>
  <si>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</si>
  <si>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</si>
  <si>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</si>
  <si>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</si>
  <si>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</si>
  <si>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</si>
  <si>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</si>
  <si>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</si>
  <si>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</si>
  <si>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</si>
  <si>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</si>
  <si>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</si>
  <si>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</si>
  <si>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</si>
  <si>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</si>
  <si>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</si>
  <si>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</si>
  <si>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</si>
  <si>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</si>
  <si>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</si>
  <si>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</si>
  <si>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</si>
  <si>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</si>
  <si>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</si>
  <si>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</si>
  <si>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</si>
  <si>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</si>
  <si>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</si>
  <si>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</si>
  <si>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</si>
  <si>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</si>
  <si>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</si>
  <si>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</si>
  <si>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</si>
  <si>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</si>
  <si>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</si>
  <si>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</si>
  <si>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</si>
  <si>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</si>
  <si>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</si>
  <si>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</si>
  <si>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</si>
  <si>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</si>
  <si>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</si>
  <si>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</si>
  <si>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</si>
  <si>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</si>
  <si>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</si>
  <si>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</si>
  <si>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</si>
  <si>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</si>
  <si>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</si>
  <si>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</si>
  <si>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</si>
  <si>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</si>
  <si>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</si>
  <si>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</si>
  <si>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</si>
  <si>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</si>
  <si>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</si>
  <si>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</si>
  <si>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</si>
  <si>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</si>
  <si>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</si>
  <si>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</si>
  <si>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</si>
  <si>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</si>
  <si>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</si>
  <si>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</si>
  <si>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</si>
  <si>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</si>
  <si>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</si>
  <si>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</si>
  <si>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</si>
  <si>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</si>
  <si>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</si>
  <si>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</si>
  <si>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</si>
  <si>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</si>
  <si>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</si>
  <si>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</si>
  <si>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</si>
  <si>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</si>
  <si>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</si>
  <si>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</si>
  <si>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</si>
  <si>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</si>
  <si>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</si>
  <si>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</si>
  <si>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</si>
  <si>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</si>
  <si>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</si>
  <si>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</si>
  <si>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</si>
  <si>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</si>
  <si>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</si>
  <si>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</si>
  <si>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</si>
  <si>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</si>
  <si>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</si>
  <si>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</si>
  <si>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</si>
  <si>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</si>
  <si>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</si>
  <si>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</si>
  <si>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</si>
  <si>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</si>
  <si>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</si>
  <si>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</si>
  <si>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</si>
  <si>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</si>
  <si>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</si>
  <si>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</si>
  <si>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</si>
  <si>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</si>
  <si>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</si>
  <si>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</si>
  <si>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</si>
  <si>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</si>
  <si>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</si>
  <si>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</si>
  <si>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</si>
  <si>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</si>
  <si>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</si>
  <si>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</si>
  <si>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</si>
  <si>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</si>
  <si>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</si>
  <si>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</si>
  <si>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</si>
  <si>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</si>
  <si>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</si>
  <si>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</si>
  <si>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</si>
  <si>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</si>
  <si>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</si>
  <si>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</si>
  <si>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</si>
  <si>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</si>
  <si>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</si>
  <si>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</si>
  <si>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</si>
  <si>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</si>
  <si>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</si>
  <si>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</si>
  <si>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</si>
  <si>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</si>
  <si>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</si>
  <si>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</si>
  <si>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</si>
  <si>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</si>
  <si>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</si>
  <si>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</si>
  <si>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</si>
  <si>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</si>
  <si>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</si>
  <si>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</si>
  <si>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</si>
  <si>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</si>
  <si>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</si>
  <si>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</si>
  <si>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</si>
  <si>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</si>
  <si>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</si>
  <si>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</si>
  <si>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</si>
  <si>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</si>
  <si>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</si>
  <si>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</si>
  <si>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</si>
  <si>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</si>
  <si>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</si>
  <si>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</si>
  <si>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</si>
  <si>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</si>
  <si>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</si>
  <si>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</si>
  <si>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</si>
  <si>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</si>
  <si>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</si>
  <si>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</si>
  <si>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</si>
  <si>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</si>
  <si>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</si>
  <si>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</si>
  <si>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</si>
  <si>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</si>
  <si>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</si>
  <si>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</si>
  <si>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</si>
  <si>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</si>
  <si>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</si>
  <si>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</si>
  <si>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</si>
  <si>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</si>
  <si>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</si>
  <si>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</si>
  <si>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</si>
  <si>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</si>
  <si>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</si>
  <si>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</si>
  <si>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</si>
  <si>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</si>
  <si>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</si>
  <si>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</si>
  <si>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</si>
  <si>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</si>
  <si>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</si>
  <si>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</si>
  <si>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</si>
  <si>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</si>
  <si>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</si>
  <si>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</si>
  <si>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</si>
  <si>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</si>
  <si>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</si>
  <si>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</si>
  <si>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</si>
  <si>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</si>
  <si>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</si>
  <si>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</si>
  <si>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</si>
  <si>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</si>
  <si>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</si>
  <si>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</si>
  <si>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</si>
  <si>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</si>
  <si>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</si>
  <si>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</si>
  <si>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</si>
  <si>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</si>
  <si>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</si>
  <si>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</si>
  <si>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</si>
  <si>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</si>
  <si>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</si>
  <si>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</si>
  <si>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</si>
  <si>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</si>
  <si>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</si>
  <si>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</si>
  <si>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</si>
  <si>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</si>
  <si>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</si>
  <si>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</si>
  <si>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</si>
  <si>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</si>
  <si>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</si>
  <si>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</si>
  <si>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</si>
  <si>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</si>
  <si>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</si>
  <si>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</si>
  <si>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</si>
  <si>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</si>
  <si>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</si>
  <si>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</si>
  <si>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</si>
  <si>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</si>
  <si>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</si>
  <si>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</si>
  <si>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</si>
  <si>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</si>
  <si>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</si>
  <si>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</si>
  <si>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</si>
  <si>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</si>
  <si>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</si>
  <si>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</si>
  <si>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</si>
  <si>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</si>
  <si>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</si>
  <si>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</si>
  <si>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</si>
  <si>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</si>
  <si>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</si>
  <si>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</si>
  <si>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</si>
  <si>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</si>
  <si>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</si>
  <si>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</si>
  <si>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</si>
  <si>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</si>
  <si>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</si>
  <si>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</si>
  <si>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</si>
  <si>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</si>
  <si>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</si>
  <si>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</si>
  <si>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</si>
  <si>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</si>
  <si>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</si>
  <si>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</si>
  <si>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</si>
  <si>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</si>
  <si>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</si>
  <si>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</si>
  <si>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</si>
  <si>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</si>
  <si>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</si>
  <si>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</si>
  <si>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</si>
  <si>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</si>
  <si>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</si>
  <si>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</si>
  <si>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</si>
  <si>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</si>
  <si>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</si>
  <si>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</si>
  <si>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</si>
  <si>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</si>
  <si>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</si>
  <si>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</si>
  <si>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</si>
  <si>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</si>
  <si>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</si>
  <si>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</si>
  <si>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</si>
  <si>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</si>
  <si>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</si>
  <si>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</si>
  <si>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</si>
  <si>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</si>
  <si>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</si>
  <si>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</si>
  <si>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</si>
  <si>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</si>
  <si>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</si>
  <si>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</si>
  <si>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</si>
  <si>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</si>
  <si>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</si>
  <si>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</si>
  <si>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</si>
  <si>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</si>
  <si>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</si>
  <si>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</si>
  <si>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</si>
  <si>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</si>
  <si>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</si>
  <si>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</si>
  <si>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</si>
  <si>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</si>
  <si>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</si>
  <si>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</si>
  <si>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</si>
  <si>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</si>
  <si>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</si>
  <si>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</si>
  <si>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</si>
  <si>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</si>
  <si>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</si>
  <si>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</si>
  <si>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</si>
  <si>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</si>
  <si>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</si>
  <si>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</si>
  <si>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</si>
  <si>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</si>
  <si>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</si>
  <si>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</si>
  <si>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</si>
  <si>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</si>
  <si>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</si>
  <si>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</si>
  <si>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</si>
  <si>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</si>
  <si>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</si>
  <si>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</si>
  <si>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</si>
  <si>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</si>
  <si>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</si>
  <si>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</si>
  <si>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</si>
  <si>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</si>
  <si>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</si>
  <si>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</si>
  <si>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</si>
  <si>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</si>
  <si>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</si>
  <si>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</si>
  <si>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</si>
  <si>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</si>
  <si>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</si>
  <si>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</si>
  <si>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</si>
  <si>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</si>
  <si>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</si>
  <si>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</si>
  <si>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</si>
  <si>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</si>
  <si>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</si>
  <si>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</si>
  <si>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</si>
  <si>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</si>
  <si>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</si>
  <si>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</si>
  <si>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</si>
  <si>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</si>
  <si>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</si>
  <si>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</si>
  <si>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</si>
  <si>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</si>
  <si>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</si>
  <si>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</si>
  <si>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</si>
  <si>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</si>
  <si>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</si>
  <si>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</si>
  <si>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</si>
  <si>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</si>
  <si>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</si>
  <si>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</si>
  <si>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</si>
  <si>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</si>
  <si>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</si>
  <si>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</si>
  <si>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</si>
  <si>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</si>
  <si>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</si>
  <si>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</si>
  <si>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</si>
  <si>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</si>
  <si>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</si>
  <si>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</si>
  <si>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</si>
  <si>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</si>
  <si>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</si>
  <si>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</si>
  <si>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</si>
  <si>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</si>
  <si>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</si>
  <si>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</si>
  <si>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</si>
  <si>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</si>
  <si>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</si>
  <si>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</si>
  <si>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</si>
  <si>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</si>
  <si>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</si>
  <si>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</si>
  <si>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</si>
  <si>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</si>
  <si>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</si>
  <si>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</si>
  <si>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</si>
  <si>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</si>
  <si>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</si>
  <si>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</si>
  <si>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</si>
  <si>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</si>
  <si>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</si>
  <si>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</si>
  <si>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</si>
  <si>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</si>
  <si>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</si>
  <si>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</si>
  <si>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</si>
  <si>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</si>
  <si>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</si>
  <si>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</si>
  <si>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</si>
  <si>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</si>
  <si>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</si>
  <si>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</si>
  <si>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</si>
  <si>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</si>
  <si>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</si>
  <si>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</si>
  <si>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</si>
  <si>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</si>
  <si>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</si>
  <si>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</si>
  <si>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</si>
  <si>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</si>
  <si>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</si>
  <si>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</si>
  <si>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</si>
  <si>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</si>
  <si>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</si>
  <si>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</si>
  <si>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</si>
  <si>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</si>
  <si>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</si>
  <si>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</si>
  <si>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</si>
  <si>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</si>
  <si>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</si>
  <si>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</si>
  <si>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</si>
  <si>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</si>
  <si>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</si>
  <si>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</si>
  <si>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</si>
  <si>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</si>
  <si>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</si>
  <si>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</si>
  <si>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</si>
  <si>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</si>
  <si>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</si>
  <si>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</si>
  <si>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</si>
  <si>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</si>
  <si>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</si>
  <si>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</si>
  <si>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</si>
  <si>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</si>
  <si>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</si>
  <si>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</si>
  <si>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</si>
  <si>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</si>
  <si>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</si>
  <si>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</si>
  <si>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</si>
  <si>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</si>
  <si>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</si>
  <si>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</si>
  <si>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</si>
  <si>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</si>
  <si>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</si>
  <si>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</si>
  <si>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</si>
  <si>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</si>
  <si>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</si>
  <si>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</si>
  <si>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</si>
  <si>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</si>
  <si>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</si>
  <si>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</si>
  <si>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</si>
  <si>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</si>
  <si>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</si>
  <si>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</si>
  <si>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</si>
  <si>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</si>
  <si>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</si>
  <si>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</si>
  <si>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</si>
  <si>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</si>
  <si>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</si>
  <si>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</si>
  <si>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</si>
  <si>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</si>
  <si>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</si>
  <si>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</si>
  <si>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</si>
  <si>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</si>
  <si>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</si>
  <si>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</si>
  <si>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</si>
  <si>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</si>
  <si>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</si>
  <si>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</si>
  <si>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</si>
  <si>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</si>
  <si>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</si>
  <si>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</si>
  <si>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</si>
  <si>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</si>
  <si>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</si>
  <si>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</si>
  <si>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</si>
  <si>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</si>
  <si>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</si>
  <si>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</si>
  <si>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</si>
  <si>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</si>
  <si>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</si>
  <si>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</si>
  <si>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</si>
  <si>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</si>
  <si>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</si>
  <si>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</si>
  <si>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</si>
  <si>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</si>
  <si>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</si>
  <si>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</si>
  <si>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</si>
  <si>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</si>
  <si>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</si>
  <si>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</si>
  <si>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</si>
  <si>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</si>
  <si>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</si>
  <si>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</si>
  <si>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</si>
  <si>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</si>
  <si>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</si>
  <si>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</si>
  <si>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</si>
  <si>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</si>
  <si>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</si>
  <si>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</si>
  <si>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</si>
  <si>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</si>
  <si>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</si>
  <si>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</si>
  <si>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</si>
  <si>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</si>
  <si>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</si>
  <si>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</si>
  <si>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</si>
  <si>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</si>
  <si>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</si>
  <si>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</si>
  <si>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</si>
  <si>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</si>
  <si>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</si>
  <si>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</si>
  <si>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</si>
  <si>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</si>
  <si>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</si>
  <si>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</si>
  <si>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</si>
  <si>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</si>
  <si>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</si>
  <si>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</si>
  <si>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</si>
  <si>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</si>
  <si>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</si>
  <si>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</si>
  <si>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</si>
  <si>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</si>
  <si>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</si>
  <si>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</si>
  <si>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</si>
  <si>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</si>
  <si>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</si>
  <si>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</si>
  <si>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</si>
  <si>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</si>
  <si>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</si>
  <si>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</si>
  <si>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</si>
  <si>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</si>
  <si>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</si>
  <si>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</si>
  <si>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</si>
  <si>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</si>
  <si>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</si>
  <si>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</si>
  <si>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</si>
  <si>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</si>
  <si>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</si>
  <si>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</si>
  <si>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</si>
  <si>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</si>
  <si>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</si>
  <si>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</si>
  <si>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</si>
  <si>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</si>
  <si>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</si>
  <si>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</si>
  <si>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</si>
  <si>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</si>
  <si>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</si>
  <si>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</si>
  <si>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</si>
  <si>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</si>
  <si>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</si>
  <si>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</si>
  <si>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</si>
  <si>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</si>
  <si>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</si>
  <si>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</si>
  <si>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</si>
  <si>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</si>
  <si>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</si>
  <si>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</si>
  <si>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</si>
  <si>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</si>
  <si>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</si>
  <si>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</si>
  <si>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</si>
  <si>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</si>
  <si>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</si>
  <si>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</si>
  <si>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</si>
  <si>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</si>
  <si>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</si>
  <si>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</si>
  <si>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</si>
  <si>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</si>
  <si>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</si>
  <si>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</si>
  <si>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</si>
  <si>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</si>
  <si>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</si>
  <si>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</si>
  <si>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</si>
  <si>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</si>
  <si>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</si>
  <si>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</si>
  <si>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</si>
  <si>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</si>
  <si>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</si>
  <si>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</si>
  <si>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</si>
  <si>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</si>
  <si>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</si>
  <si>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</si>
  <si>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</si>
  <si>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</si>
  <si>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</si>
  <si>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</si>
  <si>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</si>
  <si>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</si>
  <si>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</si>
  <si>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</si>
  <si>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</si>
  <si>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</si>
  <si>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</si>
  <si>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</si>
  <si>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</si>
  <si>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</si>
  <si>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</si>
  <si>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</si>
  <si>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</si>
  <si>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</si>
  <si>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</si>
  <si>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</si>
  <si>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</si>
  <si>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</si>
  <si>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</si>
  <si>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</si>
  <si>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</si>
  <si>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</si>
  <si>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</si>
  <si>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</si>
  <si>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</si>
  <si>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</si>
  <si>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</si>
  <si>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</si>
  <si>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</si>
  <si>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</si>
  <si>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</si>
  <si>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</si>
  <si>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</si>
  <si>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</si>
  <si>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</si>
  <si>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</si>
  <si>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</si>
  <si>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</si>
  <si>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</si>
  <si>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</si>
  <si>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</si>
  <si>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</si>
  <si>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</si>
  <si>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</si>
  <si>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</si>
  <si>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</si>
  <si>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</si>
  <si>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</si>
  <si>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</si>
  <si>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</si>
  <si>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</si>
  <si>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</si>
  <si>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</si>
  <si>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</si>
  <si>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</si>
  <si>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</si>
  <si>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</si>
  <si>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</si>
  <si>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</si>
  <si>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</si>
  <si>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</si>
  <si>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</si>
  <si>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</si>
  <si>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</si>
  <si>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</si>
  <si>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</si>
  <si>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</si>
  <si>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</si>
  <si>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</si>
  <si>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</si>
  <si>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</si>
  <si>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</si>
  <si>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</si>
  <si>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</si>
  <si>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</si>
  <si>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</si>
  <si>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</si>
  <si>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</si>
  <si>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</si>
  <si>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</si>
  <si>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</si>
  <si>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</si>
  <si>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</si>
  <si>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</si>
  <si>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</si>
  <si>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</si>
  <si>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</si>
  <si>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</si>
  <si>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</si>
  <si>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</si>
  <si>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</si>
  <si>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</si>
  <si>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</si>
  <si>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</si>
  <si>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</si>
  <si>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</si>
  <si>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</si>
  <si>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</si>
  <si>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</si>
  <si>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</si>
  <si>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</si>
  <si>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</si>
  <si>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</si>
  <si>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</si>
  <si>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</si>
  <si>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</si>
  <si>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</si>
  <si>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</si>
  <si>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</si>
  <si>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</si>
  <si>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</si>
  <si>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</si>
  <si>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</si>
  <si>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</si>
  <si>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</si>
  <si>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</si>
  <si>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</si>
  <si>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</si>
  <si>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</si>
  <si>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</si>
  <si>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</si>
  <si>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</si>
  <si>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</si>
  <si>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</si>
  <si>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</si>
  <si>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</si>
  <si>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</si>
  <si>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</si>
  <si>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</si>
  <si>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</si>
  <si>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</si>
  <si>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</si>
  <si>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</si>
  <si>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</si>
  <si>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</si>
  <si>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</si>
  <si>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</si>
  <si>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</si>
  <si>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</si>
  <si>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</si>
  <si>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</si>
  <si>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</si>
  <si>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</si>
  <si>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</si>
  <si>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</si>
  <si>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</si>
  <si>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</si>
  <si>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</si>
  <si>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</si>
  <si>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</si>
  <si>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</si>
  <si>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</si>
  <si>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</si>
  <si>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</si>
  <si>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</si>
  <si>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</si>
  <si>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</si>
  <si>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</si>
  <si>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</si>
  <si>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</si>
  <si>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</si>
  <si>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</si>
  <si>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</si>
  <si>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</si>
  <si>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</si>
  <si>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</si>
  <si>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</si>
  <si>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</si>
  <si>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</si>
  <si>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</si>
  <si>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</si>
  <si>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</si>
  <si>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</si>
  <si>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</si>
  <si>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</si>
  <si>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</si>
  <si>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</si>
  <si>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</si>
  <si>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</si>
  <si>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</si>
  <si>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</si>
  <si>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</si>
  <si>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</si>
  <si>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</si>
  <si>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</si>
  <si>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</si>
  <si>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</si>
  <si>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</si>
  <si>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</si>
  <si>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</si>
  <si>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</si>
  <si>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</si>
  <si>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</si>
  <si>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</si>
  <si>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</si>
  <si>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</si>
  <si>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</si>
  <si>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</si>
  <si>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</si>
  <si>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</si>
  <si>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</si>
  <si>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</si>
  <si>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</si>
  <si>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</si>
  <si>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</si>
  <si>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</si>
  <si>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</si>
  <si>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</si>
  <si>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</si>
  <si>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</si>
  <si>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</si>
  <si>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</si>
  <si>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</si>
  <si>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</si>
  <si>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</si>
  <si>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</si>
  <si>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</si>
  <si>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</si>
  <si>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</si>
  <si>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</si>
  <si>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</si>
  <si>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</si>
  <si>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</si>
  <si>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</si>
  <si>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</si>
  <si>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</si>
  <si>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</si>
  <si>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</si>
  <si>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</si>
  <si>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</si>
  <si>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</si>
  <si>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</si>
  <si>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</si>
  <si>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</si>
  <si>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</si>
  <si>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</si>
  <si>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</si>
  <si>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</si>
  <si>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</si>
  <si>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</si>
  <si>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</si>
  <si>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</si>
  <si>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</si>
  <si>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</si>
  <si>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</si>
  <si>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</si>
  <si>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</si>
  <si>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</si>
  <si>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</si>
  <si>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</si>
  <si>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</si>
  <si>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</si>
  <si>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</si>
  <si>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</si>
  <si>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</si>
  <si>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</si>
  <si>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</si>
  <si>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</si>
  <si>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</si>
  <si>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</si>
  <si>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</si>
  <si>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</si>
  <si>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</si>
  <si>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</si>
  <si>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</si>
  <si>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</si>
  <si>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</si>
  <si>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</si>
  <si>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</si>
  <si>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</si>
  <si>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</si>
  <si>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</si>
  <si>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</si>
  <si>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</si>
  <si>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</si>
  <si>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</si>
  <si>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</si>
  <si>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</si>
  <si>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</si>
  <si>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</si>
  <si>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</si>
  <si>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</si>
  <si>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</si>
  <si>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</si>
  <si>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</si>
  <si>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</si>
  <si>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</si>
  <si>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</si>
  <si>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</si>
  <si>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</si>
  <si>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</si>
  <si>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</si>
  <si>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</si>
  <si>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</si>
  <si>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</si>
  <si>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</si>
  <si>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</si>
  <si>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</si>
  <si>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</si>
  <si>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</si>
  <si>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</si>
  <si>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</si>
  <si>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</si>
  <si>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</si>
  <si>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</si>
  <si>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</si>
  <si>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</si>
  <si>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</si>
  <si>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</si>
  <si>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</si>
  <si>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</si>
  <si>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</si>
  <si>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</si>
  <si>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</si>
  <si>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</si>
  <si>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</si>
  <si>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</si>
  <si>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</si>
  <si>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</si>
  <si>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</si>
  <si>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</si>
  <si>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</si>
  <si>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</si>
  <si>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</si>
  <si>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</si>
  <si>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</si>
  <si>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</si>
  <si>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</si>
  <si>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</si>
  <si>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</si>
  <si>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</si>
  <si>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</si>
  <si>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</si>
  <si>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</si>
  <si>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</si>
  <si>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</si>
  <si>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</si>
  <si>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</si>
  <si>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</si>
  <si>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</si>
  <si>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</si>
  <si>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</si>
  <si>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</si>
  <si>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</si>
  <si>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</si>
  <si>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</si>
  <si>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</si>
  <si>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</si>
  <si>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</si>
  <si>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</si>
  <si>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</si>
  <si>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</si>
  <si>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</si>
  <si>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</si>
  <si>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</si>
  <si>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</si>
  <si>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</si>
  <si>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</si>
  <si>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</si>
  <si>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</si>
  <si>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</si>
  <si>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</si>
  <si>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</si>
  <si>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</si>
  <si>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</si>
  <si>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</si>
  <si>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</si>
  <si>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</si>
  <si>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</si>
  <si>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</si>
  <si>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</si>
  <si>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</si>
  <si>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</si>
  <si>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</si>
  <si>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</si>
  <si>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</si>
  <si>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</si>
  <si>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</si>
  <si>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</si>
  <si>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</si>
  <si>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</si>
  <si>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</si>
  <si>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</si>
  <si>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</si>
  <si>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</si>
  <si>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</si>
  <si>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</si>
  <si>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</si>
  <si>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</si>
  <si>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</si>
  <si>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</si>
  <si>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</si>
  <si>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</si>
  <si>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</si>
  <si>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</si>
  <si>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</si>
  <si>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</si>
  <si>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</si>
  <si>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</si>
  <si>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</si>
  <si>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</si>
  <si>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</si>
  <si>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</si>
  <si>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</si>
  <si>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</si>
  <si>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</si>
  <si>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</si>
  <si>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</si>
  <si>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</si>
  <si>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</si>
  <si>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</si>
  <si>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</si>
  <si>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</si>
  <si>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</si>
  <si>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</si>
  <si>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</si>
  <si>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</si>
  <si>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</si>
  <si>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</si>
  <si>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</si>
  <si>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</si>
  <si>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</si>
  <si>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</si>
  <si>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</si>
  <si>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</si>
  <si>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</si>
  <si>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</si>
  <si>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</si>
  <si>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</si>
  <si>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</si>
  <si>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</si>
  <si>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</si>
  <si>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</si>
  <si>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</si>
  <si>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</si>
  <si>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</si>
  <si>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</si>
  <si>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</si>
  <si>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</si>
  <si>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</si>
  <si>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</si>
  <si>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</si>
  <si>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</si>
  <si>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</si>
  <si>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</si>
  <si>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</si>
  <si>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</si>
  <si>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</si>
  <si>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</si>
  <si>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</si>
  <si>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</si>
  <si>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</si>
  <si>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</si>
  <si>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</si>
  <si>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</si>
  <si>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</si>
  <si>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</si>
  <si>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</si>
  <si>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</si>
  <si>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</si>
  <si>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</si>
  <si>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</si>
  <si>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</si>
  <si>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</si>
  <si>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</si>
  <si>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</si>
  <si>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</si>
  <si>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</si>
  <si>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</si>
  <si>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</si>
  <si>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</si>
  <si>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</si>
  <si>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</si>
  <si>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</si>
  <si>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</si>
  <si>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</si>
  <si>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</si>
  <si>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</si>
  <si>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</si>
  <si>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</si>
  <si>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</si>
  <si>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</si>
  <si>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</si>
  <si>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</si>
  <si>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</si>
  <si>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</si>
  <si>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</si>
  <si>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</si>
  <si>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</si>
  <si>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</si>
  <si>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</si>
  <si>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</si>
  <si>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</si>
  <si>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</si>
  <si>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</si>
  <si>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</si>
  <si>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</si>
  <si>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</si>
  <si>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</si>
  <si>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</si>
  <si>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</si>
  <si>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</si>
  <si>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</si>
  <si>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</si>
  <si>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</si>
  <si>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</si>
  <si>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</si>
  <si>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</si>
  <si>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</si>
  <si>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</si>
  <si>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</si>
  <si>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</si>
  <si>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</si>
  <si>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</si>
  <si>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</si>
  <si>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</si>
  <si>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</si>
  <si>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</si>
  <si>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</si>
  <si>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</si>
  <si>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</si>
  <si>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</si>
  <si>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</si>
  <si>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</si>
  <si>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</si>
  <si>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</si>
  <si>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</si>
  <si>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</si>
  <si>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</si>
  <si>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</si>
  <si>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</si>
  <si>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</si>
  <si>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</si>
  <si>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</si>
  <si>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</si>
  <si>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</si>
  <si>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</si>
  <si>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</si>
  <si>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</si>
  <si>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</si>
  <si>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</si>
  <si>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</si>
  <si>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</si>
  <si>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</si>
  <si>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</si>
  <si>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</si>
  <si>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</si>
  <si>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</si>
  <si>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</si>
  <si>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</si>
  <si>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</si>
  <si>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</si>
  <si>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</si>
  <si>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</si>
  <si>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</si>
  <si>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</si>
  <si>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</si>
  <si>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</si>
  <si>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</si>
  <si>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</si>
  <si>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</si>
  <si>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</si>
  <si>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</si>
  <si>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</si>
  <si>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</si>
  <si>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</si>
  <si>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</si>
  <si>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</si>
  <si>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</si>
  <si>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</si>
  <si>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</si>
  <si>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</si>
  <si>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</si>
  <si>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</si>
  <si>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</si>
  <si>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</si>
  <si>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</si>
  <si>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</si>
  <si>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</si>
  <si>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</si>
  <si>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</si>
  <si>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</si>
  <si>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</si>
  <si>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</si>
  <si>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</si>
  <si>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</si>
  <si>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</si>
  <si>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</si>
  <si>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</si>
  <si>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</si>
  <si>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</si>
  <si>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</si>
  <si>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</si>
  <si>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</si>
  <si>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</si>
  <si>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</si>
  <si>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</si>
  <si>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</si>
  <si>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</si>
  <si>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</si>
  <si>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</si>
  <si>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</si>
  <si>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</si>
  <si>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</si>
  <si>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</si>
  <si>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</si>
  <si>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</si>
  <si>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</si>
  <si>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</si>
  <si>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</si>
  <si>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</si>
  <si>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</si>
  <si>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</si>
  <si>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</si>
  <si>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</si>
  <si>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</si>
  <si>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</si>
  <si>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</si>
  <si>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</si>
  <si>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</si>
  <si>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</si>
  <si>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</si>
  <si>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</si>
  <si>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</si>
  <si>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</si>
  <si>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</si>
  <si>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</si>
  <si>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</si>
  <si>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</si>
  <si>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</si>
  <si>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</si>
  <si>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</si>
  <si>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</si>
  <si>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</si>
  <si>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</si>
  <si>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</si>
  <si>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</si>
  <si>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</si>
  <si>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</si>
  <si>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</si>
  <si>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</si>
  <si>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</si>
  <si>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</si>
  <si>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</si>
  <si>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</si>
  <si>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</si>
  <si>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</si>
  <si>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</si>
  <si>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</si>
  <si>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</si>
  <si>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</si>
  <si>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</si>
  <si>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</si>
  <si>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</si>
  <si>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</si>
  <si>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</si>
  <si>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</si>
  <si>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</si>
  <si>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</si>
  <si>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</si>
  <si>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</si>
  <si>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</si>
  <si>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</si>
  <si>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</si>
  <si>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</si>
  <si>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</si>
  <si>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</si>
  <si>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</si>
  <si>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</si>
  <si>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</si>
  <si>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</si>
  <si>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</si>
  <si>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</si>
  <si>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</si>
  <si>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</si>
  <si>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</si>
  <si>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</si>
  <si>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</si>
  <si>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</si>
  <si>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</si>
  <si>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</si>
  <si>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</si>
  <si>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</si>
  <si>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</si>
  <si>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</si>
  <si>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</si>
  <si>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</si>
  <si>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</si>
  <si>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</si>
  <si>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</si>
  <si>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</si>
  <si>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</si>
  <si>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</si>
  <si>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</si>
  <si>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</si>
  <si>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</si>
  <si>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</si>
  <si>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</si>
  <si>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</si>
  <si>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</si>
  <si>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</si>
  <si>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</si>
  <si>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</si>
  <si>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</si>
  <si>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</si>
  <si>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</si>
  <si>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</si>
  <si>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</si>
  <si>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</si>
  <si>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</si>
  <si>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</si>
  <si>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</si>
  <si>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</si>
  <si>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</si>
  <si>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</si>
  <si>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</si>
  <si>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</si>
  <si>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</si>
  <si>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</si>
  <si>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</si>
  <si>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</si>
  <si>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</si>
  <si>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</si>
  <si>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</si>
  <si>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</si>
  <si>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</si>
  <si>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</si>
  <si>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</si>
  <si>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</si>
  <si>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</si>
  <si>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</si>
  <si>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</si>
  <si>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</si>
  <si>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</si>
  <si>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</si>
  <si>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</si>
  <si>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</si>
  <si>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</si>
  <si>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</si>
  <si>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</si>
  <si>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</si>
  <si>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</si>
  <si>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</si>
  <si>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</si>
  <si>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</si>
  <si>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</si>
  <si>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</si>
  <si>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</si>
  <si>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</si>
  <si>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</si>
  <si>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</si>
  <si>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</si>
  <si>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</si>
  <si>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</si>
  <si>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</si>
  <si>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</si>
  <si>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</si>
  <si>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</si>
  <si>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</si>
  <si>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</si>
  <si>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</si>
  <si>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</si>
  <si>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</si>
  <si>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</si>
  <si>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</si>
  <si>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</si>
  <si>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</si>
  <si>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</si>
  <si>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</si>
  <si>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</si>
  <si>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</si>
  <si>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</si>
  <si>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</si>
  <si>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</si>
  <si>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</si>
  <si>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</si>
  <si>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</si>
  <si>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</si>
  <si>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</si>
  <si>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</si>
  <si>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</si>
  <si>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</si>
  <si>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</si>
  <si>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</si>
  <si>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</si>
  <si>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</si>
  <si>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</si>
  <si>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</si>
  <si>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</si>
  <si>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</si>
  <si>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</si>
  <si>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</si>
  <si>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</si>
  <si>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</si>
  <si>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</si>
  <si>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</si>
  <si>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</si>
  <si>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</si>
  <si>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</si>
  <si>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</si>
  <si>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</si>
  <si>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</si>
  <si>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</si>
  <si>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</si>
  <si>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</si>
  <si>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</si>
  <si>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</si>
  <si>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</si>
  <si>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</si>
  <si>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</si>
  <si>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</si>
  <si>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</si>
  <si>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</si>
  <si>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</si>
  <si>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</si>
  <si>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</si>
  <si>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</si>
  <si>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</si>
  <si>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</si>
  <si>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</si>
  <si>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</si>
  <si>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</si>
  <si>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</si>
  <si>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</si>
  <si>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</si>
  <si>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</si>
  <si>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</si>
  <si>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</si>
  <si>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</si>
  <si>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</si>
  <si>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</si>
  <si>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</si>
  <si>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</si>
  <si>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</si>
  <si>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</si>
  <si>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</si>
  <si>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</si>
  <si>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</si>
  <si>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</si>
  <si>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</si>
  <si>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</si>
  <si>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</si>
  <si>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</si>
  <si>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</si>
  <si>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</si>
  <si>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</si>
  <si>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</si>
  <si>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</si>
  <si>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</si>
  <si>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</si>
  <si>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</si>
  <si>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</si>
  <si>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</si>
  <si>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</si>
  <si>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</si>
  <si>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</si>
  <si>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</si>
  <si>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</si>
  <si>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</si>
  <si>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</si>
  <si>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</si>
  <si>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</si>
  <si>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</si>
  <si>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</si>
  <si>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</si>
  <si>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</si>
  <si>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</si>
  <si>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</si>
  <si>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</si>
  <si>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</si>
  <si>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</si>
  <si>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</si>
  <si>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</si>
  <si>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</si>
  <si>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</si>
  <si>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</si>
  <si>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</si>
  <si>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</si>
  <si>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</si>
  <si>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</si>
  <si>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</si>
  <si>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</si>
  <si>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</si>
  <si>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</si>
  <si>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</si>
  <si>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</si>
  <si>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</si>
  <si>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</si>
  <si>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</si>
  <si>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</si>
  <si>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</si>
  <si>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</si>
  <si>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</si>
  <si>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</si>
  <si>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</si>
  <si>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</si>
  <si>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</si>
  <si>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</si>
  <si>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</si>
  <si>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</si>
  <si>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</si>
  <si>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</si>
  <si>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</si>
  <si>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</si>
  <si>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</si>
  <si>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</si>
  <si>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</si>
  <si>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</si>
  <si>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</si>
  <si>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</si>
  <si>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</si>
  <si>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</si>
  <si>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</si>
  <si>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</si>
  <si>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</si>
  <si>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</si>
  <si>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</si>
  <si>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</si>
  <si>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</si>
  <si>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</si>
  <si>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</si>
  <si>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</si>
  <si>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</si>
  <si>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</si>
  <si>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</si>
  <si>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</si>
  <si>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</si>
  <si>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</si>
  <si>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</si>
  <si>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</si>
  <si>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</si>
  <si>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</si>
  <si>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</si>
  <si>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</si>
  <si>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</si>
  <si>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</si>
  <si>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</si>
  <si>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</si>
  <si>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</si>
  <si>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</si>
  <si>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</si>
  <si>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</si>
  <si>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</si>
  <si>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</si>
  <si>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</si>
  <si>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</si>
  <si>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</si>
  <si>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</si>
  <si>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</si>
  <si>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</si>
  <si>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</si>
  <si>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</si>
  <si>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</si>
  <si>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</si>
  <si>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</si>
  <si>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</si>
  <si>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</si>
  <si>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</si>
  <si>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</si>
  <si>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</si>
  <si>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</si>
  <si>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</si>
  <si>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</si>
  <si>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</si>
  <si>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</si>
  <si>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</si>
  <si>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</si>
  <si>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</si>
  <si>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</si>
  <si>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</si>
  <si>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</si>
  <si>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</si>
  <si>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</si>
  <si>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</si>
  <si>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</si>
  <si>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</si>
  <si>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</si>
  <si>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</si>
  <si>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</si>
  <si>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</si>
  <si>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</si>
  <si>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</si>
  <si>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</si>
  <si>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</si>
  <si>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</si>
  <si>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</si>
  <si>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</si>
  <si>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</si>
  <si>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</si>
  <si>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</si>
  <si>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</si>
  <si>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</si>
  <si>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</si>
  <si>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</si>
  <si>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</si>
  <si>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</si>
  <si>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</si>
  <si>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</si>
  <si>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</si>
  <si>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</si>
  <si>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</si>
  <si>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</si>
  <si>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</si>
  <si>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</si>
  <si>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</si>
  <si>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</si>
  <si>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</si>
  <si>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</si>
  <si>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</si>
  <si>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</si>
  <si>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</si>
  <si>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</si>
  <si>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</si>
  <si>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</si>
  <si>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</si>
  <si>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</si>
  <si>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</si>
  <si>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</si>
  <si>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</si>
  <si>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</si>
  <si>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</si>
  <si>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</si>
  <si>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</si>
  <si>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</si>
  <si>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</si>
  <si>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</si>
  <si>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</si>
  <si>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</si>
  <si>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</si>
  <si>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</si>
  <si>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</si>
  <si>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</si>
  <si>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</si>
  <si>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</si>
  <si>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</si>
  <si>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</si>
  <si>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</si>
  <si>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</si>
  <si>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</si>
  <si>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</si>
  <si>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</si>
  <si>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</si>
  <si>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</si>
  <si>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</si>
  <si>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</si>
  <si>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</si>
  <si>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</si>
  <si>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</si>
  <si>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</si>
  <si>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</si>
  <si>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</si>
  <si>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</si>
  <si>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</si>
  <si>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</si>
  <si>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</si>
  <si>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</si>
  <si>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</si>
  <si>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</si>
  <si>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</si>
  <si>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</si>
  <si>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</si>
  <si>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</si>
  <si>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</si>
  <si>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</si>
  <si>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</si>
  <si>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</si>
  <si>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</si>
  <si>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</si>
  <si>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</si>
  <si>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</si>
  <si>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</si>
  <si>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</si>
  <si>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</si>
  <si>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</si>
  <si>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</si>
  <si>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</si>
  <si>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</si>
  <si>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</si>
  <si>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</si>
  <si>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</si>
  <si>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</si>
  <si>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</si>
  <si>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</si>
  <si>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</si>
  <si>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</si>
  <si>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</si>
  <si>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</si>
  <si>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</si>
  <si>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</si>
  <si>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</si>
  <si>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</si>
  <si>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</si>
  <si>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</si>
  <si>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</si>
  <si>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</si>
  <si>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</si>
  <si>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</si>
  <si>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</si>
  <si>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</si>
  <si>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</si>
  <si>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</si>
  <si>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</si>
  <si>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</si>
  <si>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</si>
  <si>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</si>
  <si>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</si>
  <si>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</si>
  <si>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</si>
  <si>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</si>
  <si>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</si>
  <si>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</si>
  <si>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</si>
  <si>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</si>
  <si>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</si>
  <si>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</si>
  <si>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</si>
  <si>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</si>
  <si>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</si>
  <si>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</si>
  <si>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</si>
  <si>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</si>
  <si>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</si>
  <si>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</si>
  <si>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</si>
  <si>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</si>
  <si>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</si>
  <si>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</si>
  <si>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</si>
  <si>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</si>
  <si>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</si>
  <si>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</si>
  <si>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</si>
  <si>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</si>
  <si>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</si>
  <si>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</si>
  <si>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</si>
  <si>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</si>
  <si>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</si>
  <si>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</si>
  <si>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</si>
  <si>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</si>
  <si>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</si>
  <si>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</si>
  <si>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</si>
  <si>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</si>
  <si>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</si>
  <si>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</si>
  <si>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</si>
  <si>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</si>
  <si>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</si>
  <si>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</si>
  <si>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</si>
  <si>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</si>
  <si>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</si>
  <si>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</si>
  <si>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</si>
  <si>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</si>
  <si>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</si>
  <si>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</si>
  <si>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</si>
  <si>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</si>
  <si>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</si>
  <si>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</si>
  <si>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</si>
  <si>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</si>
  <si>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</si>
  <si>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</si>
  <si>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</si>
  <si>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</si>
  <si>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</si>
  <si>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</si>
  <si>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</si>
  <si>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</si>
  <si>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</si>
  <si>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</si>
  <si>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</si>
  <si>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</si>
  <si>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</si>
  <si>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</si>
  <si>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</si>
  <si>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</si>
  <si>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</si>
  <si>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</si>
  <si>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</si>
  <si>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</si>
  <si>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</si>
  <si>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</si>
  <si>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</si>
  <si>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</si>
  <si>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</si>
  <si>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</si>
  <si>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</si>
  <si>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</si>
  <si>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</si>
  <si>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</si>
  <si>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</si>
  <si>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</si>
  <si>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</si>
  <si>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</si>
  <si>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</si>
  <si>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</si>
  <si>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</si>
  <si>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</si>
  <si>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</si>
  <si>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</si>
  <si>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</si>
  <si>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</si>
  <si>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</si>
  <si>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</si>
  <si>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</si>
  <si>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</si>
  <si>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</si>
  <si>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</si>
  <si>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</si>
  <si>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</si>
  <si>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</si>
  <si>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</si>
  <si>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</si>
  <si>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</si>
  <si>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</si>
  <si>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</si>
  <si>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</si>
  <si>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</si>
  <si>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</si>
  <si>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</si>
  <si>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</si>
  <si>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</si>
  <si>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</si>
  <si>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</si>
  <si>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</si>
  <si>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</si>
  <si>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</si>
  <si>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</si>
  <si>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</si>
  <si>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</si>
  <si>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</si>
  <si>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</si>
  <si>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</si>
  <si>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</si>
  <si>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</si>
  <si>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</si>
  <si>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</si>
  <si>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</si>
  <si>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</si>
  <si>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</si>
  <si>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</si>
  <si>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</si>
  <si>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</si>
  <si>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</si>
  <si>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</si>
  <si>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</si>
  <si>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</si>
  <si>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</si>
  <si>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</si>
  <si>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</si>
  <si>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</si>
  <si>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</si>
  <si>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</si>
  <si>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</si>
  <si>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</si>
  <si>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</si>
  <si>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</si>
  <si>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</si>
  <si>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</si>
  <si>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</si>
  <si>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</si>
  <si>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</si>
  <si>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</si>
  <si>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</si>
  <si>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</si>
  <si>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</si>
  <si>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</si>
  <si>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</si>
  <si>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</si>
  <si>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</si>
  <si>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</si>
  <si>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</si>
  <si>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</si>
  <si>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</si>
  <si>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</si>
  <si>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</si>
  <si>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</si>
  <si>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</si>
  <si>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</si>
  <si>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</si>
  <si>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</si>
  <si>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</si>
  <si>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</si>
  <si>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</si>
  <si>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</si>
  <si>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</si>
  <si>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</si>
  <si>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</si>
  <si>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</si>
  <si>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</si>
  <si>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</si>
  <si>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</si>
  <si>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</si>
  <si>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</si>
  <si>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</si>
  <si>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</si>
  <si>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</si>
  <si>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</si>
  <si>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</si>
  <si>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</si>
  <si>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</si>
  <si>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</si>
  <si>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</si>
  <si>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</si>
  <si>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</si>
  <si>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</si>
  <si>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</si>
  <si>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</si>
  <si>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</si>
  <si>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</si>
  <si>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</si>
  <si>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</si>
  <si>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</si>
  <si>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</si>
  <si>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</si>
  <si>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</si>
  <si>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</si>
  <si>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</si>
  <si>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</si>
  <si>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</si>
  <si>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</si>
  <si>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</si>
  <si>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</si>
  <si>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</si>
  <si>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</si>
  <si>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</si>
  <si>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</si>
  <si>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</si>
  <si>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</si>
  <si>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</si>
  <si>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</si>
  <si>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</si>
  <si>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</si>
  <si>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</si>
  <si>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</si>
  <si>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</si>
  <si>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</si>
  <si>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</si>
  <si>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</si>
  <si>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</si>
  <si>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</si>
  <si>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</si>
  <si>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</si>
  <si>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</si>
  <si>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</si>
  <si>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</si>
  <si>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</si>
  <si>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</si>
  <si>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</si>
  <si>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</si>
  <si>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</si>
  <si>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</si>
  <si>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</si>
  <si>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</si>
  <si>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</si>
  <si>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</si>
  <si>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</si>
  <si>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</si>
  <si>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</si>
  <si>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</si>
  <si>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</si>
  <si>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</si>
  <si>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</si>
  <si>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</si>
  <si>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</si>
  <si>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</si>
  <si>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</si>
  <si>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</si>
  <si>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</si>
  <si>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</si>
  <si>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</si>
  <si>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</si>
  <si>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</si>
  <si>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</si>
  <si>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</si>
  <si>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</si>
  <si>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</si>
  <si>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</si>
  <si>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</si>
  <si>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</si>
  <si>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</si>
  <si>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</si>
  <si>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</si>
  <si>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</si>
  <si>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</si>
  <si>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</si>
  <si>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</si>
  <si>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</si>
  <si>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</si>
  <si>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</si>
  <si>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</si>
  <si>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</si>
  <si>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</si>
  <si>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</si>
  <si>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</si>
  <si>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</si>
  <si>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</si>
  <si>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</si>
  <si>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</si>
  <si>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</si>
  <si>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</si>
  <si>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</si>
  <si>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</si>
  <si>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</si>
  <si>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</si>
  <si>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</si>
  <si>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</si>
  <si>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</si>
  <si>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</si>
  <si>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</si>
  <si>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</si>
  <si>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</si>
  <si>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</si>
  <si>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</si>
  <si>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</si>
  <si>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</si>
  <si>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</si>
  <si>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</si>
  <si>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</si>
  <si>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</si>
  <si>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</si>
  <si>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</si>
  <si>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</si>
  <si>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</si>
  <si>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</si>
  <si>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</si>
  <si>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</si>
  <si>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</si>
  <si>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</si>
  <si>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</si>
  <si>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</si>
  <si>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</si>
  <si>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</si>
  <si>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</si>
  <si>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</si>
  <si>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</si>
  <si>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</si>
  <si>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</si>
  <si>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</si>
  <si>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</si>
  <si>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</si>
  <si>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</si>
  <si>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</si>
  <si>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</si>
  <si>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</si>
  <si>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</si>
  <si>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</si>
  <si>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</si>
  <si>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</si>
  <si>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</si>
  <si>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</si>
  <si>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</si>
  <si>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</si>
  <si>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</si>
  <si>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</si>
  <si>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</si>
  <si>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</si>
  <si>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</si>
  <si>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</si>
  <si>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</si>
  <si>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</si>
  <si>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</si>
  <si>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</si>
  <si>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</si>
  <si>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</si>
  <si>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</si>
  <si>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</si>
  <si>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</si>
  <si>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</si>
  <si>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</si>
  <si>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</si>
  <si>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</si>
  <si>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</si>
  <si>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</si>
  <si>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</si>
  <si>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</si>
  <si>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</si>
  <si>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</si>
  <si>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</si>
  <si>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</si>
  <si>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</si>
  <si>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</si>
  <si>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</si>
  <si>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</si>
  <si>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</si>
  <si>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</si>
  <si>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</si>
  <si>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</si>
  <si>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</si>
  <si>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</si>
  <si>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</si>
  <si>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</si>
  <si>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</si>
  <si>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</si>
  <si>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</si>
  <si>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</si>
  <si>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</si>
  <si>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</si>
  <si>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</si>
  <si>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</si>
  <si>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</si>
  <si>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</si>
  <si>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</si>
  <si>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</si>
  <si>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</si>
  <si>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</si>
  <si>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</si>
  <si>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</si>
  <si>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</si>
  <si>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</si>
  <si>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</si>
  <si>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</si>
  <si>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</si>
  <si>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</si>
  <si>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</si>
  <si>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</si>
  <si>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</si>
  <si>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</si>
  <si>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</si>
  <si>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</si>
  <si>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</si>
  <si>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</si>
  <si>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</si>
  <si>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</si>
  <si>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</si>
  <si>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</si>
  <si>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</si>
  <si>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</si>
  <si>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</si>
  <si>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</si>
  <si>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</si>
  <si>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</si>
  <si>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</si>
  <si>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</si>
  <si>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</si>
  <si>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</si>
  <si>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</si>
  <si>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</si>
  <si>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</si>
  <si>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</si>
  <si>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</si>
  <si>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</si>
  <si>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</si>
  <si>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</si>
  <si>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</si>
  <si>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</si>
  <si>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</si>
  <si>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</si>
  <si>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</si>
  <si>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</si>
  <si>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</si>
  <si>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</si>
  <si>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</si>
  <si>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</si>
  <si>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</si>
  <si>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</si>
  <si>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</si>
  <si>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</si>
  <si>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</si>
  <si>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</si>
  <si>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</si>
  <si>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</si>
  <si>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</si>
  <si>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</si>
  <si>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</si>
  <si>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</si>
  <si>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</si>
  <si>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</si>
  <si>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</si>
  <si>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</si>
  <si>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</si>
  <si>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</si>
  <si>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</si>
  <si>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</si>
  <si>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</si>
  <si>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</si>
  <si>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</si>
  <si>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</si>
  <si>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</si>
  <si>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</si>
  <si>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</si>
  <si>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</si>
  <si>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</si>
  <si>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</si>
  <si>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</si>
  <si>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</si>
  <si>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</si>
  <si>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</si>
  <si>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</si>
  <si>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</si>
  <si>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</si>
  <si>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</si>
  <si>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</si>
  <si>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</si>
  <si>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</si>
  <si>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</si>
  <si>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</si>
  <si>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</si>
  <si>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</si>
  <si>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</si>
  <si>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</si>
  <si>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</si>
  <si>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</si>
  <si>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</si>
  <si>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</si>
  <si>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</si>
  <si>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</si>
  <si>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</si>
  <si>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</si>
  <si>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</si>
  <si>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</si>
  <si>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</si>
  <si>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</si>
  <si>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</si>
  <si>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</si>
  <si>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</si>
  <si>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</si>
  <si>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</si>
  <si>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</si>
  <si>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</si>
  <si>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</si>
  <si>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</si>
  <si>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</si>
  <si>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</si>
  <si>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</si>
  <si>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</si>
  <si>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</si>
  <si>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</si>
  <si>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</si>
  <si>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</si>
  <si>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</si>
  <si>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</si>
  <si>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</si>
  <si>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</si>
  <si>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</si>
  <si>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</si>
  <si>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</si>
  <si>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</si>
  <si>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</si>
  <si>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</si>
  <si>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</si>
  <si>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</si>
  <si>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</si>
  <si>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</si>
  <si>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</si>
  <si>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</si>
  <si>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</si>
  <si>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</si>
  <si>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</si>
  <si>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</si>
  <si>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</si>
  <si>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</si>
  <si>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</si>
  <si>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</si>
  <si>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</si>
  <si>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</si>
  <si>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</si>
  <si>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</si>
  <si>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</si>
  <si>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</si>
  <si>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</si>
  <si>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</si>
  <si>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</si>
  <si>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</si>
  <si>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</si>
  <si>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</si>
  <si>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</si>
  <si>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</si>
  <si>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</si>
  <si>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</si>
  <si>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</si>
  <si>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</si>
  <si>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</si>
  <si>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</si>
  <si>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</si>
  <si>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</si>
  <si>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</si>
  <si>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</si>
  <si>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</si>
  <si>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</si>
  <si>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</si>
  <si>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</si>
  <si>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</si>
  <si>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</si>
  <si>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</si>
  <si>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</si>
  <si>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</si>
  <si>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</si>
  <si>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</si>
  <si>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</si>
  <si>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</si>
  <si>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</si>
  <si>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</si>
  <si>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</si>
  <si>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</si>
  <si>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</si>
  <si>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</si>
  <si>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</si>
  <si>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</si>
  <si>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</si>
  <si>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</si>
  <si>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</si>
  <si>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</si>
  <si>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</si>
  <si>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</si>
  <si>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</si>
  <si>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</si>
  <si>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</si>
  <si>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</si>
  <si>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</si>
  <si>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</si>
  <si>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</si>
  <si>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</si>
  <si>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</si>
  <si>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</si>
  <si>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</si>
  <si>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</si>
  <si>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</si>
  <si>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</si>
  <si>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</si>
  <si>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</si>
  <si>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</si>
  <si>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</si>
  <si>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</si>
  <si>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</si>
  <si>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</si>
  <si>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</si>
  <si>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</si>
  <si>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</si>
  <si>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</si>
  <si>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</si>
  <si>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</si>
  <si>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</si>
  <si>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</si>
  <si>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</si>
  <si>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</si>
  <si>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</si>
  <si>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</si>
  <si>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</si>
  <si>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</si>
  <si>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</si>
  <si>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</si>
  <si>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</si>
  <si>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</si>
  <si>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</si>
  <si>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</si>
  <si>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</si>
  <si>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</si>
  <si>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</si>
  <si>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</si>
  <si>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</si>
  <si>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</si>
  <si>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</si>
  <si>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</si>
  <si>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</si>
  <si>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</si>
  <si>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</si>
  <si>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</si>
  <si>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</si>
  <si>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</si>
  <si>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</si>
  <si>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</si>
  <si>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</si>
  <si>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</si>
  <si>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</si>
  <si>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</si>
  <si>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</si>
  <si>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</si>
  <si>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</si>
  <si>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</si>
  <si>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</si>
  <si>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</si>
  <si>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</si>
  <si>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</si>
  <si>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</si>
  <si>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</si>
  <si>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</si>
  <si>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</si>
  <si>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</si>
  <si>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</si>
  <si>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</si>
  <si>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</si>
  <si>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</si>
  <si>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</si>
  <si>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</si>
  <si>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</si>
  <si>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</si>
  <si>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</si>
  <si>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</si>
  <si>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</si>
  <si>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</si>
  <si>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</si>
  <si>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</si>
  <si>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</si>
  <si>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</si>
  <si>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</si>
  <si>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</si>
  <si>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</si>
  <si>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</si>
  <si>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</si>
  <si>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</si>
  <si>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</si>
  <si>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</si>
  <si>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</si>
  <si>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</si>
  <si>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</si>
  <si>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</si>
  <si>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</si>
  <si>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</si>
  <si>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</si>
  <si>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</si>
  <si>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</si>
  <si>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</si>
  <si>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</si>
  <si>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</si>
  <si>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</si>
  <si>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</si>
  <si>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</si>
  <si>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</si>
  <si>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</si>
  <si>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</si>
  <si>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</si>
  <si>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</si>
  <si>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</si>
  <si>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</si>
  <si>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</si>
  <si>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</si>
  <si>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</si>
  <si>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</si>
  <si>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</si>
  <si>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</si>
  <si>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</si>
  <si>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</si>
  <si>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</si>
  <si>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</si>
  <si>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</si>
  <si>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</si>
  <si>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</si>
  <si>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</si>
  <si>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</si>
  <si>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</si>
  <si>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</si>
  <si>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</si>
  <si>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</si>
  <si>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</si>
  <si>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</si>
  <si>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</si>
  <si>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</si>
  <si>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</si>
  <si>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</si>
  <si>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</si>
  <si>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</si>
  <si>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</si>
  <si>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</si>
  <si>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</si>
  <si>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</si>
  <si>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</si>
  <si>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</si>
  <si>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</si>
  <si>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</si>
  <si>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</si>
  <si>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</si>
  <si>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</si>
  <si>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</si>
  <si>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</si>
  <si>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</si>
  <si>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</si>
  <si>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</si>
  <si>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</si>
  <si>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</si>
  <si>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</si>
  <si>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</si>
  <si>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</si>
  <si>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</si>
  <si>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</si>
  <si>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</si>
  <si>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</si>
  <si>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</si>
  <si>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</si>
  <si>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</si>
  <si>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</si>
  <si>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</si>
  <si>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</si>
  <si>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</si>
  <si>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</si>
  <si>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</si>
  <si>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</si>
  <si>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</si>
  <si>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</si>
  <si>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</si>
  <si>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</si>
  <si>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</si>
  <si>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</si>
  <si>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</si>
  <si>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</si>
  <si>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</si>
  <si>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</si>
  <si>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</si>
  <si>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</si>
  <si>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</si>
  <si>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</si>
  <si>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</si>
  <si>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</si>
  <si>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</si>
  <si>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</si>
  <si>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</si>
  <si>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</si>
  <si>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</si>
  <si>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</si>
  <si>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</si>
  <si>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</si>
  <si>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</si>
  <si>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</si>
  <si>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</si>
  <si>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</si>
  <si>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</si>
  <si>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</si>
  <si>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</si>
  <si>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</si>
  <si>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</si>
  <si>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</si>
  <si>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</si>
  <si>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</si>
  <si>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</si>
  <si>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</si>
  <si>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</si>
  <si>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</si>
  <si>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</si>
  <si>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</si>
  <si>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</si>
  <si>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</si>
  <si>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</si>
  <si>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</si>
  <si>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</si>
  <si>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</si>
  <si>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</si>
  <si>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</si>
  <si>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</si>
  <si>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</si>
  <si>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</si>
  <si>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</si>
  <si>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</si>
  <si>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</si>
  <si>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</si>
  <si>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</si>
  <si>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</si>
  <si>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</si>
  <si>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</si>
  <si>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</si>
  <si>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</si>
  <si>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</si>
  <si>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</si>
  <si>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</si>
  <si>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</si>
  <si>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</si>
  <si>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</si>
  <si>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</si>
  <si>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</si>
  <si>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</si>
  <si>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</si>
  <si>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</si>
  <si>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</si>
  <si>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</si>
  <si>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</si>
  <si>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</si>
  <si>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</si>
  <si>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</si>
  <si>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</si>
  <si>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</si>
  <si>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</si>
  <si>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</si>
  <si>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</si>
  <si>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</si>
  <si>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</si>
  <si>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</si>
  <si>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</si>
  <si>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</si>
  <si>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</si>
  <si>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</si>
  <si>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</si>
  <si>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</si>
  <si>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</si>
  <si>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</si>
  <si>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</si>
  <si>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</si>
  <si>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</si>
  <si>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</si>
  <si>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</si>
  <si>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</si>
  <si>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</si>
  <si>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</si>
  <si>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</si>
  <si>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</si>
  <si>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</si>
  <si>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</si>
  <si>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</si>
  <si>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</si>
  <si>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</si>
  <si>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</si>
  <si>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</si>
  <si>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</si>
  <si>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</si>
  <si>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</si>
  <si>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</si>
  <si>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</si>
  <si>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</si>
  <si>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</si>
  <si>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</si>
  <si>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</si>
  <si>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</si>
  <si>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</si>
  <si>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</si>
  <si>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</si>
  <si>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</si>
  <si>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</si>
  <si>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</si>
  <si>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</si>
  <si>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</si>
  <si>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</si>
  <si>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</si>
  <si>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</si>
  <si>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</si>
  <si>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</si>
  <si>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</si>
  <si>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</si>
  <si>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</si>
  <si>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</si>
  <si>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</si>
  <si>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</si>
  <si>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</si>
  <si>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</si>
  <si>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</si>
  <si>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</si>
  <si>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</si>
  <si>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</si>
  <si>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</si>
  <si>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</si>
  <si>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</si>
  <si>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</si>
  <si>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</si>
  <si>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</si>
  <si>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</si>
  <si>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</si>
  <si>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</si>
  <si>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</si>
  <si>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</si>
  <si>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</si>
  <si>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</si>
  <si>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</si>
  <si>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</si>
  <si>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</si>
  <si>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</si>
  <si>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</si>
  <si>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</si>
  <si>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</si>
  <si>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</si>
  <si>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</si>
  <si>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</si>
  <si>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</si>
  <si>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</si>
  <si>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</si>
  <si>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</si>
  <si>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</si>
  <si>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</si>
  <si>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</si>
  <si>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</si>
  <si>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</si>
  <si>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</si>
  <si>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</si>
  <si>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</si>
  <si>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</si>
  <si>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</si>
  <si>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</si>
  <si>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</si>
  <si>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</si>
  <si>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</si>
  <si>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</si>
  <si>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</si>
  <si>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</si>
  <si>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</si>
  <si>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</si>
  <si>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</si>
  <si>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</si>
  <si>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</si>
  <si>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</si>
  <si>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</si>
  <si>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</si>
  <si>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</si>
  <si>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</si>
  <si>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</si>
  <si>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</si>
  <si>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</si>
  <si>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</si>
  <si>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</si>
  <si>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</si>
  <si>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</si>
  <si>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</si>
  <si>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</si>
  <si>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</si>
  <si>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</si>
  <si>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</si>
  <si>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</si>
  <si>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</si>
  <si>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</si>
  <si>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</si>
  <si>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</si>
  <si>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</si>
  <si>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</si>
  <si>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</si>
  <si>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</si>
  <si>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</si>
  <si>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</si>
  <si>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</si>
  <si>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</si>
  <si>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</si>
  <si>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</si>
  <si>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</si>
  <si>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</si>
  <si>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</si>
  <si>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</si>
  <si>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</si>
  <si>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</si>
  <si>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</si>
  <si>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</si>
  <si>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</si>
  <si>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</si>
  <si>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</si>
  <si>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</si>
  <si>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</si>
  <si>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</si>
  <si>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</si>
  <si>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</si>
  <si>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</si>
  <si>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</si>
  <si>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</si>
  <si>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</si>
  <si>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</si>
  <si>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</si>
  <si>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</si>
  <si>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</si>
  <si>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</si>
  <si>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</si>
  <si>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</si>
  <si>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</si>
  <si>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</si>
  <si>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</si>
  <si>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</si>
  <si>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</si>
  <si>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</si>
  <si>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</si>
  <si>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</si>
  <si>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</si>
  <si>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</si>
  <si>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</si>
  <si>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</si>
  <si>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</si>
  <si>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</si>
  <si>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</si>
  <si>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</si>
  <si>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</si>
  <si>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</si>
  <si>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</si>
  <si>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</si>
  <si>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</si>
  <si>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</si>
  <si>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</si>
  <si>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</si>
  <si>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</si>
  <si>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</si>
  <si>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</si>
  <si>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</si>
  <si>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</si>
  <si>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</si>
  <si>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</si>
  <si>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</si>
  <si>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</si>
  <si>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</si>
  <si>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</si>
  <si>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</si>
  <si>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</si>
  <si>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</si>
  <si>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</si>
  <si>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</si>
  <si>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</si>
  <si>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</si>
  <si>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</si>
  <si>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</si>
  <si>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</si>
  <si>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</si>
  <si>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</si>
  <si>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</si>
  <si>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</si>
  <si>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</si>
  <si>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</si>
  <si>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</si>
  <si>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</si>
  <si>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</si>
  <si>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</si>
  <si>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</si>
  <si>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</si>
  <si>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</si>
  <si>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</si>
  <si>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</si>
  <si>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</si>
  <si>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</si>
  <si>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</si>
  <si>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</si>
  <si>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</si>
  <si>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</si>
  <si>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</si>
  <si>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</si>
  <si>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</si>
  <si>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</si>
  <si>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</si>
  <si>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</si>
  <si>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</si>
  <si>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</si>
  <si>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</si>
  <si>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</si>
  <si>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</si>
  <si>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</si>
  <si>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</si>
  <si>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</si>
  <si>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</si>
  <si>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</si>
  <si>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</si>
  <si>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</si>
  <si>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</si>
  <si>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</si>
  <si>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</si>
  <si>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</si>
  <si>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</si>
  <si>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</si>
  <si>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</si>
  <si>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</si>
  <si>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</si>
  <si>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</si>
  <si>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</si>
  <si>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</si>
  <si>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</si>
  <si>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</si>
  <si>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</si>
  <si>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</si>
  <si>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</si>
  <si>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</si>
  <si>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</si>
  <si>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</si>
  <si>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</si>
  <si>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</si>
  <si>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</si>
  <si>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</si>
  <si>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</si>
  <si>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</si>
  <si>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</si>
  <si>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</si>
  <si>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</si>
  <si>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</si>
  <si>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</si>
  <si>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</si>
  <si>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</si>
  <si>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</si>
  <si>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</si>
  <si>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</si>
  <si>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</si>
  <si>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</si>
  <si>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</si>
  <si>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</si>
  <si>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</si>
  <si>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</si>
  <si>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</si>
  <si>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</si>
  <si>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</si>
  <si>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</si>
  <si>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</si>
  <si>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</si>
  <si>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</si>
  <si>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</si>
  <si>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</si>
  <si>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</si>
  <si>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</si>
  <si>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</si>
  <si>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</si>
  <si>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</si>
  <si>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</si>
  <si>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</si>
  <si>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</si>
  <si>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</si>
  <si>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</si>
  <si>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</si>
  <si>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</si>
  <si>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</si>
  <si>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</si>
  <si>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</si>
  <si>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</si>
  <si>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</si>
  <si>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</si>
  <si>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</si>
  <si>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</si>
  <si>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</si>
  <si>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</si>
  <si>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</si>
  <si>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</si>
  <si>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</si>
  <si>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</si>
  <si>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</si>
  <si>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</si>
  <si>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</si>
  <si>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</si>
  <si>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</si>
  <si>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</si>
  <si>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</si>
  <si>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</si>
  <si>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</si>
  <si>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</si>
  <si>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</si>
  <si>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</si>
  <si>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</si>
  <si>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</si>
  <si>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</si>
  <si>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</si>
  <si>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</si>
  <si>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</si>
  <si>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</si>
  <si>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</si>
  <si>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</si>
  <si>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</si>
  <si>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</si>
  <si>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</si>
  <si>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</si>
  <si>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</si>
  <si>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</si>
  <si>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</si>
  <si>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</si>
  <si>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</si>
  <si>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</si>
  <si>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</si>
  <si>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</si>
  <si>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</si>
  <si>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</si>
  <si>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</si>
  <si>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</si>
  <si>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</si>
  <si>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</si>
  <si>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</si>
  <si>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</si>
  <si>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</si>
  <si>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</si>
  <si>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</si>
  <si>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</si>
  <si>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</si>
  <si>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</si>
  <si>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</si>
  <si>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</si>
  <si>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</si>
  <si>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</si>
  <si>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</si>
  <si>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</si>
  <si>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</si>
  <si>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</si>
  <si>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</si>
  <si>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</si>
  <si>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</si>
  <si>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</si>
  <si>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</si>
  <si>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</si>
  <si>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</si>
  <si>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</si>
  <si>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</si>
  <si>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</si>
  <si>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</si>
  <si>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</si>
  <si>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</si>
  <si>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</si>
  <si>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</si>
  <si>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</si>
  <si>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</si>
  <si>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</si>
  <si>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</si>
  <si>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</si>
  <si>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</si>
  <si>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</si>
  <si>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</si>
  <si>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</si>
  <si>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</si>
  <si>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</si>
  <si>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</si>
  <si>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</si>
  <si>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</si>
  <si>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</si>
  <si>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</si>
  <si>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</si>
  <si>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</si>
  <si>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</si>
  <si>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</si>
  <si>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</si>
  <si>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</si>
  <si>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</si>
  <si>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</si>
  <si>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</si>
  <si>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</si>
  <si>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</si>
  <si>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</si>
  <si>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</si>
  <si>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</si>
  <si>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</si>
  <si>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</si>
  <si>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</si>
  <si>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</si>
  <si>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</si>
  <si>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</si>
  <si>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</si>
  <si>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</si>
  <si>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</si>
  <si>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</si>
  <si>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</si>
  <si>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</si>
  <si>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</si>
  <si>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</si>
  <si>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</si>
  <si>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</si>
  <si>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</si>
  <si>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</si>
  <si>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</si>
  <si>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</si>
  <si>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</si>
  <si>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</si>
  <si>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</si>
  <si>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</si>
  <si>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</si>
  <si>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</si>
  <si>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</si>
  <si>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</si>
  <si>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</si>
  <si>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</si>
  <si>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</si>
  <si>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</si>
  <si>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</si>
  <si>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</si>
  <si>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</si>
  <si>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</si>
  <si>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</si>
  <si>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</si>
  <si>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</si>
  <si>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</si>
  <si>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</si>
  <si>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</si>
  <si>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</si>
  <si>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</si>
  <si>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</si>
  <si>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</si>
  <si>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</si>
  <si>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</si>
  <si>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</si>
  <si>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</si>
  <si>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</si>
  <si>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</si>
  <si>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</si>
  <si>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</si>
  <si>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</si>
  <si>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</si>
  <si>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</si>
  <si>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</si>
  <si>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</si>
  <si>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</si>
  <si>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</si>
  <si>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</si>
  <si>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</si>
  <si>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</si>
  <si>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</si>
  <si>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</si>
  <si>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</si>
  <si>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</si>
  <si>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</si>
  <si>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</si>
  <si>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</si>
  <si>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</si>
  <si>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</si>
  <si>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</si>
  <si>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</si>
  <si>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</si>
  <si>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</si>
  <si>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</si>
  <si>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</si>
  <si>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</si>
  <si>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</si>
  <si>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</si>
  <si>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</si>
  <si>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</si>
  <si>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</si>
  <si>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</si>
  <si>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</si>
  <si>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</si>
  <si>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</si>
  <si>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</si>
  <si>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</si>
  <si>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</si>
  <si>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</si>
  <si>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</si>
  <si>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</si>
  <si>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</si>
  <si>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</si>
  <si>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</si>
  <si>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</si>
  <si>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</si>
  <si>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</si>
  <si>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</si>
  <si>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</si>
  <si>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</si>
  <si>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</si>
  <si>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</si>
  <si>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</si>
  <si>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</si>
  <si>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</si>
  <si>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</si>
  <si>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</si>
  <si>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</si>
  <si>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</si>
  <si>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</si>
  <si>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</si>
  <si>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</si>
  <si>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</si>
  <si>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</si>
  <si>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</si>
  <si>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</si>
  <si>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</si>
  <si>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</si>
  <si>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</si>
  <si>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</si>
  <si>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</si>
  <si>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</si>
  <si>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</si>
  <si>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</si>
  <si>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</si>
  <si>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</si>
  <si>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</si>
  <si>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</si>
  <si>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</si>
  <si>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</si>
  <si>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</si>
  <si>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</si>
  <si>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</si>
  <si>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</si>
  <si>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</si>
  <si>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</si>
  <si>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</si>
  <si>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</si>
  <si>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</si>
  <si>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</si>
  <si>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</si>
  <si>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</si>
  <si>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</si>
  <si>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</si>
  <si>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</si>
  <si>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</si>
  <si>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</si>
  <si>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</si>
  <si>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</si>
  <si>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</si>
  <si>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</si>
  <si>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</si>
  <si>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</si>
  <si>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</si>
  <si>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</si>
  <si>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</si>
  <si>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</si>
  <si>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</si>
  <si>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</si>
  <si>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</si>
  <si>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</si>
  <si>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</si>
  <si>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</si>
  <si>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</si>
  <si>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</si>
  <si>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</si>
  <si>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</si>
  <si>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</si>
  <si>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</si>
  <si>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</si>
  <si>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</si>
  <si>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</si>
  <si>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</si>
  <si>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</si>
  <si>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</si>
  <si>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</si>
  <si>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</si>
  <si>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</si>
  <si>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</si>
  <si>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</si>
  <si>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</si>
  <si>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</si>
  <si>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</si>
  <si>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</si>
  <si>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</si>
  <si>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</si>
  <si>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</si>
  <si>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</si>
  <si>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</si>
  <si>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</si>
  <si>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</si>
  <si>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</si>
  <si>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</si>
  <si>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</si>
  <si>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</si>
  <si>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</si>
  <si>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</si>
  <si>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</si>
  <si>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</si>
  <si>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</si>
  <si>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</si>
  <si>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</si>
  <si>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</si>
  <si>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</si>
  <si>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</si>
  <si>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</si>
  <si>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</si>
  <si>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</si>
  <si>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</si>
  <si>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</si>
  <si>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</si>
  <si>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</si>
  <si>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</si>
  <si>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</si>
  <si>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</si>
  <si>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</si>
  <si>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</si>
  <si>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</si>
  <si>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</si>
  <si>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</si>
  <si>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</si>
  <si>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</si>
  <si>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</si>
  <si>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</si>
  <si>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</si>
  <si>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</si>
  <si>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</si>
  <si>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</si>
  <si>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</si>
  <si>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</si>
  <si>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</si>
  <si>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</si>
  <si>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</si>
  <si>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</si>
  <si>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</si>
  <si>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</si>
  <si>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</si>
  <si>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</si>
  <si>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</si>
  <si>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</si>
  <si>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</si>
  <si>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</si>
  <si>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</si>
  <si>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</si>
  <si>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</si>
  <si>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</si>
  <si>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</si>
  <si>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</si>
  <si>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</si>
  <si>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</si>
  <si>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</si>
  <si>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</si>
  <si>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</si>
  <si>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</si>
  <si>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</si>
  <si>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</si>
  <si>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</si>
  <si>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</si>
  <si>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</si>
  <si>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</si>
  <si>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</si>
  <si>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</si>
  <si>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</si>
  <si>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</si>
  <si>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</si>
  <si>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</si>
  <si>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</si>
  <si>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</si>
  <si>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</si>
  <si>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</si>
  <si>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</si>
  <si>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</si>
  <si>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</si>
  <si>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</si>
  <si>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</si>
  <si>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</si>
  <si>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</si>
  <si>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</si>
  <si>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</si>
  <si>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</si>
  <si>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</si>
  <si>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</si>
  <si>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</si>
  <si>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</si>
  <si>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</si>
  <si>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</si>
  <si>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</si>
  <si>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</si>
  <si>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</si>
  <si>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</si>
  <si>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</si>
  <si>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</si>
  <si>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</si>
  <si>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</si>
  <si>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</si>
  <si>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</si>
  <si>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</si>
  <si>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</si>
  <si>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</si>
  <si>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</si>
  <si>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</si>
  <si>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</si>
  <si>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</si>
  <si>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</si>
  <si>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</si>
  <si>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</si>
  <si>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</si>
  <si>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</si>
  <si>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</si>
  <si>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</si>
  <si>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</si>
  <si>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</si>
  <si>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</si>
  <si>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</si>
  <si>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</si>
  <si>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</si>
  <si>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</si>
  <si>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</si>
  <si>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</si>
  <si>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</si>
  <si>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</si>
  <si>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</si>
  <si>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</si>
  <si>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</si>
  <si>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</si>
  <si>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</si>
  <si>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</si>
  <si>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</si>
  <si>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</si>
  <si>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</si>
  <si>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</si>
  <si>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</si>
  <si>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</si>
  <si>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</si>
  <si>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</si>
  <si>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</si>
  <si>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</si>
  <si>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</si>
  <si>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</si>
  <si>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</si>
  <si>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</si>
  <si>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</si>
  <si>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</si>
  <si>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</si>
  <si>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</si>
  <si>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</si>
  <si>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</si>
  <si>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</si>
  <si>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</si>
  <si>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</si>
  <si>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</si>
  <si>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</si>
  <si>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</si>
  <si>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</si>
  <si>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</si>
  <si>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</si>
  <si>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</si>
  <si>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</si>
  <si>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</si>
  <si>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</si>
  <si>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</si>
  <si>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</si>
  <si>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</si>
  <si>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</si>
  <si>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</si>
  <si>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</si>
  <si>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</si>
  <si>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</si>
  <si>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</si>
  <si>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</si>
  <si>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</si>
  <si>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</si>
  <si>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</si>
  <si>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</si>
  <si>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</si>
  <si>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</si>
  <si>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</si>
  <si>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</si>
  <si>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</si>
  <si>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</si>
  <si>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</si>
  <si>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</si>
  <si>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</si>
  <si>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</si>
  <si>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</si>
  <si>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</si>
  <si>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</si>
  <si>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</si>
  <si>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</si>
  <si>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</si>
  <si>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</si>
  <si>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</si>
  <si>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</si>
  <si>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</si>
  <si>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</si>
  <si>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</si>
  <si>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</si>
  <si>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</si>
  <si>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</si>
  <si>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</si>
  <si>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</si>
  <si>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</si>
  <si>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</si>
  <si>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</si>
  <si>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</si>
  <si>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</si>
  <si>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</si>
  <si>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</si>
  <si>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</si>
  <si>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</si>
  <si>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</si>
  <si>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</si>
  <si>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</si>
  <si>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</si>
  <si>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</si>
  <si>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</si>
  <si>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</si>
  <si>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</si>
  <si>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</si>
  <si>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</si>
  <si>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</si>
  <si>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</si>
  <si>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</si>
  <si>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</si>
  <si>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</si>
  <si>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</si>
  <si>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</si>
  <si>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</si>
  <si>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</si>
  <si>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</si>
  <si>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</si>
  <si>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</si>
  <si>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</si>
  <si>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</si>
  <si>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</si>
  <si>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</si>
  <si>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</si>
  <si>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</si>
  <si>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</si>
  <si>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</si>
  <si>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</si>
  <si>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</si>
  <si>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</si>
  <si>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</si>
  <si>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</si>
  <si>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</si>
  <si>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</si>
  <si>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</si>
  <si>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</si>
  <si>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</si>
  <si>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</si>
  <si>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</si>
  <si>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</si>
  <si>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</si>
  <si>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</si>
  <si>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</si>
  <si>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</si>
  <si>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</si>
  <si>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</si>
  <si>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</si>
  <si>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</si>
  <si>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</si>
  <si>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</si>
  <si>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</si>
  <si>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</si>
  <si>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</si>
  <si>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</si>
  <si>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</si>
  <si>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</si>
  <si>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</si>
  <si>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</si>
  <si>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</si>
  <si>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</si>
  <si>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</si>
  <si>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</si>
  <si>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</si>
  <si>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</si>
  <si>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</si>
  <si>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</si>
  <si>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</si>
  <si>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</si>
  <si>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</si>
  <si>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</si>
  <si>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</si>
  <si>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</si>
  <si>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</si>
  <si>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</si>
  <si>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</si>
  <si>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</si>
  <si>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</si>
  <si>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</si>
  <si>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</si>
  <si>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</si>
  <si>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</si>
  <si>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</si>
  <si>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</si>
  <si>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</si>
  <si>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</si>
  <si>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</si>
  <si>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</si>
  <si>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</si>
  <si>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</si>
  <si>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</si>
  <si>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</si>
  <si>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</si>
  <si>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</si>
  <si>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</si>
  <si>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</si>
  <si>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</si>
  <si>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</si>
  <si>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</si>
  <si>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</si>
  <si>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</si>
  <si>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</si>
  <si>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</si>
  <si>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</si>
  <si>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</si>
  <si>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</si>
  <si>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</si>
  <si>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</si>
  <si>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</si>
  <si>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</si>
  <si>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</si>
  <si>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</si>
  <si>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</si>
  <si>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</si>
  <si>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</si>
  <si>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</si>
  <si>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</si>
  <si>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</si>
  <si>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</si>
  <si>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</si>
  <si>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</si>
  <si>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</si>
  <si>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</si>
  <si>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</si>
  <si>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</si>
  <si>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</si>
  <si>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</si>
  <si>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</si>
  <si>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</si>
  <si>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</si>
  <si>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</si>
  <si>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</si>
  <si>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</si>
  <si>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</si>
  <si>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</si>
  <si>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</si>
  <si>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</si>
  <si>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</si>
  <si>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</si>
  <si>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</si>
  <si>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</si>
  <si>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</si>
  <si>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</si>
  <si>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</si>
  <si>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</si>
  <si>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</si>
  <si>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</si>
  <si>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</si>
  <si>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</si>
  <si>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</si>
  <si>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</si>
  <si>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</si>
  <si>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</si>
  <si>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</si>
  <si>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</si>
  <si>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</si>
  <si>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</si>
  <si>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</si>
  <si>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</si>
  <si>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</si>
  <si>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</si>
  <si>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</si>
  <si>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</si>
  <si>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</si>
  <si>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</si>
  <si>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</si>
  <si>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</si>
  <si>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</si>
  <si>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</si>
  <si>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</si>
  <si>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</si>
  <si>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</si>
  <si>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</si>
  <si>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</si>
  <si>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</si>
  <si>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</si>
  <si>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</si>
  <si>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</si>
  <si>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</si>
  <si>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</si>
  <si>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</si>
  <si>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</si>
  <si>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</si>
  <si>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</si>
  <si>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</si>
  <si>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</si>
  <si>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</si>
  <si>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</si>
  <si>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</si>
  <si>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</si>
  <si>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</si>
  <si>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</si>
  <si>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</si>
  <si>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</si>
  <si>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</si>
  <si>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</si>
  <si>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</si>
  <si>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</si>
  <si>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</si>
  <si>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</si>
  <si>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</si>
  <si>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</si>
  <si>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</si>
  <si>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</si>
  <si>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</si>
  <si>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</si>
  <si>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</si>
  <si>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</si>
  <si>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</si>
  <si>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</si>
  <si>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</si>
  <si>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</si>
  <si>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</si>
  <si>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</si>
  <si>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</si>
  <si>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</si>
  <si>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</si>
  <si>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</si>
  <si>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</si>
  <si>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</si>
  <si>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</si>
  <si>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</si>
  <si>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</si>
  <si>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</si>
  <si>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</si>
  <si>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</si>
  <si>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</si>
  <si>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</si>
  <si>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</si>
  <si>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</si>
  <si>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</si>
  <si>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</si>
  <si>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</si>
  <si>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</si>
  <si>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</si>
  <si>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</si>
  <si>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</si>
  <si>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</si>
  <si>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</si>
  <si>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</si>
  <si>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</si>
  <si>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</si>
  <si>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</si>
  <si>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</si>
  <si>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</si>
  <si>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</si>
  <si>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</si>
  <si>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</si>
  <si>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</si>
  <si>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</si>
  <si>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</si>
  <si>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</si>
  <si>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</si>
  <si>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</si>
  <si>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</si>
  <si>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</si>
  <si>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</si>
  <si>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</si>
  <si>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</si>
  <si>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</si>
  <si>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</si>
  <si>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</si>
  <si>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</si>
  <si>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</si>
  <si>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</si>
  <si>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</si>
  <si>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</si>
  <si>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</si>
  <si>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</si>
  <si>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</si>
  <si>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</si>
  <si>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</si>
  <si>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</si>
  <si>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</si>
  <si>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</si>
  <si>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</si>
  <si>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</si>
  <si>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</si>
  <si>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</si>
  <si>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</si>
  <si>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</si>
  <si>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</si>
  <si>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</si>
  <si>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</si>
  <si>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</si>
  <si>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</si>
  <si>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</si>
  <si>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</si>
  <si>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</si>
  <si>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</si>
  <si>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</si>
  <si>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</si>
  <si>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</si>
  <si>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</si>
  <si>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</si>
  <si>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</si>
  <si>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</si>
  <si>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</si>
  <si>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</si>
  <si>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</si>
  <si>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</si>
  <si>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</si>
  <si>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</si>
  <si>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</si>
  <si>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</si>
  <si>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</si>
  <si>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</si>
  <si>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</si>
  <si>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</si>
  <si>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</si>
  <si>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</si>
  <si>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</si>
  <si>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</si>
  <si>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</si>
  <si>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</si>
  <si>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</si>
  <si>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</si>
  <si>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</si>
  <si>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</si>
  <si>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</si>
  <si>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</si>
  <si>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</si>
  <si>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</si>
  <si>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</si>
  <si>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</si>
  <si>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</si>
  <si>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</si>
  <si>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</si>
  <si>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</si>
  <si>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</si>
  <si>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</si>
  <si>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</si>
  <si>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</si>
  <si>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</si>
  <si>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</si>
  <si>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</si>
  <si>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</si>
  <si>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</si>
  <si>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</si>
  <si>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</si>
  <si>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</si>
  <si>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</si>
  <si>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</si>
  <si>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</si>
  <si>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</si>
  <si>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</si>
  <si>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</si>
  <si>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</si>
  <si>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</si>
  <si>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</si>
  <si>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</si>
  <si>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</si>
  <si>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</si>
  <si>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</si>
  <si>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</si>
  <si>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</si>
  <si>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</si>
  <si>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</si>
  <si>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</si>
  <si>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</si>
  <si>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</si>
  <si>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</si>
  <si>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</si>
  <si>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</si>
  <si>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</si>
  <si>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</si>
  <si>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</si>
  <si>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</si>
  <si>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</si>
  <si>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</si>
  <si>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</si>
  <si>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</si>
  <si>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</si>
  <si>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</si>
  <si>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</si>
  <si>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</si>
  <si>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</si>
  <si>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</si>
  <si>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</si>
  <si>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</si>
  <si>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</si>
  <si>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</si>
  <si>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</si>
  <si>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</si>
  <si>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</si>
  <si>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</si>
  <si>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</si>
  <si>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</si>
  <si>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</si>
  <si>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</si>
  <si>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</si>
  <si>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</si>
  <si>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</si>
  <si>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</si>
  <si>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</si>
  <si>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</si>
  <si>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</si>
  <si>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</si>
  <si>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</si>
  <si>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</si>
  <si>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</si>
  <si>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</si>
  <si>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</si>
  <si>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</si>
  <si>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</si>
  <si>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</si>
  <si>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</si>
  <si>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</si>
  <si>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</si>
  <si>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</si>
  <si>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</si>
  <si>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</si>
  <si>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</si>
  <si>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</si>
  <si>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</si>
  <si>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</si>
  <si>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</si>
  <si>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</si>
  <si>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</si>
  <si>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</si>
  <si>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</si>
  <si>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</si>
  <si>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</si>
  <si>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</si>
  <si>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</si>
  <si>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</si>
  <si>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</si>
  <si>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</si>
  <si>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</si>
  <si>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</si>
  <si>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</si>
  <si>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</si>
  <si>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</si>
  <si>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</si>
  <si>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</si>
  <si>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</si>
  <si>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</si>
  <si>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</si>
  <si>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</si>
  <si>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</si>
  <si>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</si>
  <si>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</si>
  <si>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</si>
  <si>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</si>
  <si>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</si>
  <si>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</si>
  <si>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</si>
  <si>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</si>
  <si>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</si>
  <si>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</si>
  <si>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</si>
  <si>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</si>
  <si>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</si>
  <si>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</si>
  <si>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</si>
  <si>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</si>
  <si>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</si>
  <si>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</si>
  <si>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</si>
  <si>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</si>
  <si>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</si>
  <si>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</si>
  <si>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</si>
  <si>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</si>
  <si>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</si>
  <si>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</si>
  <si>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</si>
  <si>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</si>
  <si>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</si>
  <si>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</si>
  <si>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</si>
  <si>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</si>
  <si>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</si>
  <si>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</si>
  <si>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</si>
  <si>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</si>
  <si>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</si>
  <si>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</si>
  <si>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</si>
  <si>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</si>
  <si>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</si>
  <si>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</si>
  <si>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</si>
  <si>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</si>
  <si>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</si>
  <si>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</si>
  <si>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</si>
  <si>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</si>
  <si>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</si>
  <si>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</si>
  <si>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</si>
  <si>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</si>
  <si>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</si>
  <si>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</si>
  <si>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</si>
  <si>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</si>
  <si>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</si>
  <si>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</si>
  <si>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</si>
  <si>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</si>
  <si>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</si>
  <si>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</si>
  <si>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</si>
  <si>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</si>
  <si>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</si>
  <si>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</si>
  <si>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</si>
  <si>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</si>
  <si>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</si>
  <si>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</si>
  <si>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</si>
  <si>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</si>
  <si>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</si>
  <si>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</si>
  <si>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</si>
  <si>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</si>
  <si>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</si>
  <si>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</si>
  <si>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</si>
  <si>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</si>
  <si>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</si>
  <si>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</si>
  <si>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</si>
  <si>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</si>
  <si>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</si>
  <si>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</si>
  <si>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</si>
  <si>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</si>
  <si>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</si>
  <si>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</si>
  <si>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</si>
  <si>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</si>
  <si>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</si>
  <si>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</si>
  <si>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</si>
  <si>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</si>
  <si>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</si>
  <si>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</si>
  <si>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</si>
  <si>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</si>
  <si>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</si>
  <si>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</si>
  <si>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</si>
  <si>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</si>
  <si>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</si>
  <si>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</si>
  <si>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</si>
  <si>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</si>
  <si>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</si>
  <si>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</si>
  <si>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</si>
  <si>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</si>
  <si>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</si>
  <si>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</si>
  <si>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</si>
  <si>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</si>
  <si>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</si>
  <si>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</si>
  <si>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</si>
  <si>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</si>
  <si>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</si>
  <si>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</si>
  <si>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</si>
  <si>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</si>
  <si>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</si>
  <si>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</si>
  <si>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</si>
  <si>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</si>
  <si>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</si>
  <si>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</si>
  <si>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</si>
  <si>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</si>
  <si>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</si>
  <si>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</si>
  <si>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</si>
  <si>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</si>
  <si>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</si>
  <si>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</si>
  <si>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</si>
  <si>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</si>
  <si>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</si>
  <si>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</si>
  <si>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</si>
  <si>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</si>
  <si>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</si>
  <si>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</si>
  <si>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</si>
  <si>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</si>
  <si>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</si>
  <si>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</si>
  <si>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</si>
  <si>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</si>
  <si>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</si>
  <si>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</si>
  <si>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</si>
  <si>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</si>
  <si>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</si>
  <si>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</si>
  <si>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</si>
  <si>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</si>
  <si>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</si>
  <si>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</si>
  <si>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</si>
  <si>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</si>
  <si>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</si>
  <si>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</si>
  <si>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</si>
  <si>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</si>
  <si>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</si>
  <si>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</si>
  <si>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</si>
  <si>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</si>
  <si>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</si>
  <si>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</si>
  <si>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</si>
  <si>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</si>
  <si>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</si>
  <si>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</si>
  <si>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</si>
  <si>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</si>
  <si>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</si>
  <si>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</si>
  <si>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</si>
  <si>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</si>
  <si>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</si>
  <si>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</si>
  <si>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</si>
  <si>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</si>
  <si>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</si>
  <si>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</si>
  <si>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</si>
  <si>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</si>
  <si>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</si>
  <si>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</si>
  <si>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</si>
  <si>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</si>
  <si>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</si>
  <si>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</si>
  <si>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</si>
  <si>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</si>
  <si>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</si>
  <si>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</si>
  <si>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</si>
  <si>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</si>
  <si>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</si>
  <si>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</si>
  <si>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</si>
  <si>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</si>
  <si>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</si>
  <si>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</si>
  <si>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</si>
  <si>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</si>
  <si>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</si>
  <si>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</si>
  <si>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</si>
  <si>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</si>
  <si>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</si>
  <si>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</si>
  <si>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</si>
  <si>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</si>
  <si>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</si>
  <si>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</si>
  <si>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</si>
  <si>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</si>
  <si>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</si>
  <si>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</si>
  <si>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</si>
  <si>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</si>
  <si>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</si>
  <si>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</si>
  <si>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</si>
  <si>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</si>
  <si>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</si>
  <si>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</si>
  <si>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</si>
  <si>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</si>
  <si>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</si>
  <si>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</si>
  <si>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</si>
  <si>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</si>
  <si>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</si>
  <si>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</si>
  <si>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</si>
  <si>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</si>
  <si>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</si>
  <si>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</si>
  <si>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</si>
  <si>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</si>
  <si>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</si>
  <si>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</si>
  <si>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</si>
  <si>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</si>
  <si>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</si>
  <si>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</si>
  <si>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</si>
  <si>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</si>
  <si>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</si>
  <si>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</si>
  <si>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</si>
  <si>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</si>
  <si>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</si>
  <si>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</si>
  <si>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</si>
  <si>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</si>
  <si>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</si>
  <si>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</si>
  <si>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</si>
  <si>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</si>
  <si>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</si>
  <si>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</si>
  <si>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</si>
  <si>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</si>
  <si>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</si>
  <si>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</si>
  <si>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</si>
  <si>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</si>
  <si>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</si>
  <si>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</si>
  <si>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</si>
  <si>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</si>
  <si>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</si>
  <si>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</si>
  <si>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</si>
  <si>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</si>
  <si>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</si>
  <si>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</si>
  <si>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</si>
  <si>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</si>
  <si>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</si>
  <si>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</si>
  <si>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</si>
  <si>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</si>
  <si>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</si>
  <si>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</si>
  <si>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</si>
  <si>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</si>
  <si>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</si>
  <si>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</si>
  <si>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</si>
  <si>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</si>
  <si>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</si>
  <si>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</si>
  <si>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</si>
  <si>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</si>
  <si>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</si>
  <si>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</si>
  <si>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</si>
  <si>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</si>
  <si>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</si>
  <si>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</si>
  <si>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</si>
  <si>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</si>
  <si>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</si>
  <si>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</si>
  <si>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</si>
  <si>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</si>
  <si>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</si>
  <si>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</si>
  <si>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</si>
  <si>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</si>
  <si>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</si>
  <si>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</si>
  <si>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</si>
  <si>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</si>
  <si>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</si>
  <si>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</si>
  <si>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</si>
  <si>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</si>
  <si>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</si>
  <si>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</si>
  <si>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</si>
  <si>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</si>
  <si>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</si>
  <si>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</si>
  <si>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</si>
  <si>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</si>
  <si>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</si>
  <si>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</si>
  <si>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</si>
  <si>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</si>
  <si>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</si>
  <si>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</si>
  <si>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</si>
  <si>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</si>
  <si>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</si>
  <si>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</si>
  <si>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</si>
  <si>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</si>
  <si>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</si>
  <si>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</si>
  <si>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</si>
  <si>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</si>
  <si>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</si>
  <si>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</si>
  <si>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</si>
  <si>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</si>
  <si>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</si>
  <si>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</si>
  <si>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</si>
  <si>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</si>
  <si>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</si>
  <si>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</si>
  <si>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</si>
  <si>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</si>
  <si>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</si>
  <si>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</si>
  <si>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</si>
  <si>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</si>
  <si>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</si>
  <si>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</si>
  <si>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</si>
  <si>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</si>
  <si>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</si>
  <si>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</si>
  <si>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</si>
  <si>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</si>
  <si>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</si>
  <si>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</si>
  <si>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</si>
  <si>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</si>
  <si>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</si>
  <si>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</si>
  <si>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</si>
  <si>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</si>
  <si>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</si>
  <si>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</si>
  <si>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</si>
  <si>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</si>
  <si>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</si>
  <si>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</si>
  <si>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</si>
  <si>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</si>
  <si>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</si>
  <si>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</si>
  <si>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</si>
  <si>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</si>
  <si>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</si>
  <si>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</si>
  <si>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</si>
  <si>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</si>
  <si>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</si>
  <si>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</si>
  <si>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</si>
  <si>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</si>
  <si>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</si>
  <si>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</si>
  <si>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</si>
  <si>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</si>
  <si>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</si>
  <si>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</si>
  <si>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</si>
  <si>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</si>
  <si>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</si>
  <si>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</si>
  <si>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</si>
  <si>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</si>
  <si>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</si>
  <si>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</si>
  <si>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</si>
  <si>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</si>
  <si>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</si>
  <si>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</si>
  <si>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</si>
  <si>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</si>
  <si>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</si>
  <si>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</si>
  <si>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</si>
  <si>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</si>
  <si>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</si>
  <si>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</si>
  <si>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</si>
  <si>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</si>
  <si>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</si>
  <si>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</si>
  <si>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</si>
  <si>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</si>
  <si>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</si>
  <si>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</si>
  <si>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</si>
  <si>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</si>
  <si>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</si>
  <si>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</si>
  <si>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</si>
  <si>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</si>
  <si>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</si>
  <si>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</si>
  <si>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</si>
  <si>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</si>
  <si>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</si>
  <si>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</si>
  <si>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</si>
  <si>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</si>
  <si>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</si>
  <si>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</si>
  <si>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</si>
  <si>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</si>
  <si>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</si>
  <si>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</si>
  <si>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</si>
  <si>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</si>
  <si>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</si>
  <si>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</si>
  <si>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</si>
  <si>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</si>
  <si>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</si>
  <si>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</si>
  <si>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</si>
  <si>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</si>
  <si>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</si>
  <si>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</si>
  <si>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</si>
  <si>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</si>
  <si>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</si>
  <si>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</si>
  <si>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</si>
  <si>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</si>
  <si>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</si>
  <si>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</si>
  <si>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</si>
  <si>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</si>
  <si>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</si>
  <si>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</si>
  <si>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</si>
  <si>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</si>
  <si>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</si>
  <si>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</si>
  <si>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</si>
  <si>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</si>
  <si>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</si>
  <si>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</si>
  <si>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</si>
  <si>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</si>
  <si>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</si>
  <si>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</si>
  <si>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</si>
  <si>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</si>
  <si>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</si>
  <si>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</si>
  <si>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</si>
  <si>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</si>
  <si>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</si>
  <si>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</si>
  <si>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</si>
  <si>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</si>
  <si>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</si>
  <si>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</si>
  <si>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</si>
  <si>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</si>
  <si>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</si>
  <si>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</si>
  <si>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</si>
  <si>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</si>
  <si>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</si>
  <si>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</si>
  <si>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</si>
  <si>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</si>
  <si>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</si>
  <si>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</si>
  <si>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</si>
  <si>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</si>
  <si>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</si>
  <si>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</si>
  <si>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</si>
  <si>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</si>
  <si>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</si>
  <si>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</si>
  <si>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</si>
  <si>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</si>
  <si>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</si>
  <si>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</si>
  <si>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</si>
  <si>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</si>
  <si>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</si>
  <si>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</si>
  <si>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</si>
  <si>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</si>
  <si>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</si>
  <si>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</si>
  <si>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</si>
  <si>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</si>
  <si>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</si>
  <si>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</si>
  <si>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</si>
  <si>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</si>
  <si>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</si>
  <si>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</si>
  <si>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</si>
  <si>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</si>
  <si>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</si>
  <si>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</si>
  <si>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</si>
  <si>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</si>
  <si>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</si>
  <si>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</si>
  <si>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</si>
  <si>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</si>
  <si>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</si>
  <si>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</si>
  <si>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</si>
  <si>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</si>
  <si>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</si>
  <si>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</si>
  <si>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</si>
  <si>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</si>
  <si>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</si>
  <si>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</si>
  <si>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</si>
  <si>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</si>
  <si>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</si>
  <si>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</si>
  <si>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</si>
  <si>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</si>
  <si>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</si>
  <si>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</si>
  <si>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</si>
  <si>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</si>
  <si>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</si>
  <si>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</si>
  <si>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</si>
  <si>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</si>
  <si>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</si>
  <si>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</si>
  <si>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</si>
  <si>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</si>
  <si>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</si>
  <si>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</si>
  <si>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</si>
  <si>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</si>
  <si>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</si>
  <si>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</si>
  <si>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</si>
  <si>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</si>
  <si>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</si>
  <si>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</si>
  <si>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</si>
  <si>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</si>
  <si>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</si>
  <si>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</si>
  <si>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</si>
  <si>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</si>
  <si>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</si>
  <si>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</si>
  <si>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</si>
  <si>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</si>
  <si>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</si>
  <si>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</si>
  <si>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</si>
  <si>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</si>
  <si>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</si>
  <si>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</si>
  <si>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</si>
  <si>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</si>
  <si>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</si>
  <si>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</si>
  <si>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</si>
  <si>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</si>
  <si>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</si>
  <si>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</si>
  <si>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</si>
  <si>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</si>
  <si>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</si>
  <si>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</si>
  <si>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</si>
  <si>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</si>
  <si>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</si>
  <si>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</si>
  <si>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</si>
  <si>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</si>
  <si>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</si>
  <si>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</si>
  <si>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</si>
  <si>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</si>
  <si>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</si>
  <si>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</si>
  <si>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</si>
  <si>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</si>
  <si>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</si>
  <si>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</si>
  <si>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</si>
  <si>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</si>
  <si>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</si>
  <si>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</si>
  <si>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</si>
  <si>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</si>
  <si>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</si>
  <si>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</si>
  <si>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</si>
  <si>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</si>
  <si>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</si>
  <si>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</si>
  <si>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</si>
  <si>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</si>
  <si>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</si>
  <si>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</si>
  <si>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</si>
  <si>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</si>
  <si>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</si>
  <si>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</si>
  <si>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</si>
  <si>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</si>
  <si>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</si>
  <si>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</si>
  <si>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</si>
  <si>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</si>
  <si>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</si>
  <si>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</si>
  <si>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</si>
  <si>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</si>
  <si>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</si>
  <si>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</si>
  <si>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</si>
  <si>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</si>
  <si>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</si>
  <si>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</si>
  <si>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</si>
  <si>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</si>
  <si>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</si>
  <si>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</si>
  <si>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</si>
  <si>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</si>
  <si>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</si>
  <si>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</si>
  <si>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</si>
  <si>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</si>
  <si>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</si>
  <si>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</si>
  <si>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</si>
  <si>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</si>
  <si>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</si>
  <si>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</si>
  <si>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</si>
  <si>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</si>
  <si>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</si>
  <si>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</si>
  <si>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</si>
  <si>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</si>
  <si>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</si>
  <si>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</si>
  <si>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</si>
  <si>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</si>
  <si>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</si>
  <si>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</si>
  <si>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</si>
  <si>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</si>
  <si>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</si>
  <si>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</si>
  <si>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</si>
  <si>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</si>
  <si>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</si>
  <si>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</si>
  <si>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</si>
  <si>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</si>
  <si>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</si>
  <si>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</si>
  <si>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</si>
  <si>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</si>
  <si>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</si>
  <si>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</si>
  <si>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</si>
  <si>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</si>
  <si>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</si>
  <si>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</si>
  <si>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</si>
  <si>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</si>
  <si>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</si>
  <si>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</si>
  <si>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</si>
  <si>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</si>
  <si>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</si>
  <si>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</si>
  <si>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</si>
  <si>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</si>
  <si>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</si>
  <si>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</si>
  <si>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</si>
  <si>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</si>
  <si>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</si>
  <si>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</si>
  <si>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</si>
  <si>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</si>
  <si>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</si>
  <si>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</si>
  <si>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</si>
  <si>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</si>
  <si>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</si>
  <si>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</si>
  <si>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</si>
  <si>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</si>
  <si>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</si>
  <si>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</si>
  <si>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</si>
  <si>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</si>
  <si>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</si>
  <si>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</si>
  <si>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</si>
  <si>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</si>
  <si>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</si>
  <si>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</si>
  <si>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</si>
  <si>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</si>
  <si>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</si>
  <si>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</si>
  <si>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</si>
  <si>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</si>
  <si>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</si>
  <si>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</si>
  <si>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</si>
  <si>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</si>
  <si>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</si>
  <si>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</si>
  <si>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</si>
  <si>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</si>
  <si>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</si>
  <si>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</si>
  <si>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</si>
  <si>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</si>
  <si>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</si>
  <si>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</si>
  <si>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</si>
  <si>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</si>
  <si>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</si>
  <si>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</si>
  <si>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</si>
  <si>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</si>
  <si>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</si>
  <si>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</si>
  <si>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</si>
  <si>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</si>
  <si>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</si>
  <si>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</si>
  <si>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</si>
  <si>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</si>
  <si>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</si>
  <si>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</si>
  <si>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</si>
  <si>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</si>
  <si>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</si>
  <si>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</si>
  <si>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</si>
  <si>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</si>
  <si>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</si>
  <si>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</si>
  <si>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</si>
  <si>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</si>
  <si>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</si>
  <si>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</si>
  <si>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</si>
  <si>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</si>
  <si>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</si>
  <si>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</si>
  <si>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</si>
  <si>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</si>
  <si>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</si>
  <si>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</si>
  <si>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</si>
  <si>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</si>
  <si>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</si>
  <si>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</si>
  <si>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</si>
  <si>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</si>
  <si>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</si>
  <si>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</si>
  <si>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</si>
  <si>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</si>
  <si>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</si>
  <si>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</si>
  <si>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</si>
  <si>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</si>
  <si>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</si>
  <si>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</si>
  <si>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</si>
  <si>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</si>
  <si>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</si>
  <si>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</si>
  <si>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</si>
  <si>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</si>
  <si>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</si>
  <si>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</si>
  <si>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</si>
  <si>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</si>
  <si>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</si>
  <si>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</si>
  <si>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</si>
  <si>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</si>
  <si>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</si>
  <si>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</si>
  <si>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</si>
  <si>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</si>
  <si>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</si>
  <si>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</si>
  <si>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</si>
  <si>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</si>
  <si>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</si>
  <si>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</si>
  <si>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</si>
  <si>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</si>
  <si>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</si>
  <si>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</si>
  <si>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</si>
  <si>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</si>
  <si>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</si>
  <si>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</si>
  <si>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</si>
  <si>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</si>
  <si>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</si>
  <si>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</si>
  <si>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</si>
  <si>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</si>
  <si>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</si>
  <si>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</si>
  <si>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</si>
  <si>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</si>
  <si>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</si>
  <si>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</si>
  <si>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</si>
  <si>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</si>
  <si>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</si>
  <si>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</si>
  <si>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</si>
  <si>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</si>
  <si>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</si>
  <si>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</si>
  <si>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</si>
  <si>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</si>
  <si>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</si>
  <si>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</si>
  <si>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</si>
  <si>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</si>
  <si>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</si>
  <si>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</si>
  <si>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</si>
  <si>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</si>
  <si>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</si>
  <si>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</si>
  <si>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</si>
  <si>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</si>
  <si>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</si>
  <si>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</si>
  <si>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</si>
  <si>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</si>
  <si>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</si>
  <si>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</si>
  <si>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</si>
  <si>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</si>
  <si>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</si>
  <si>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</si>
  <si>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</si>
  <si>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</si>
  <si>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</si>
  <si>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</si>
  <si>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</si>
  <si>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</si>
  <si>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</si>
  <si>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</si>
  <si>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</si>
  <si>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</si>
  <si>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</si>
  <si>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</si>
  <si>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</si>
  <si>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</si>
  <si>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</si>
  <si>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</si>
  <si>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</si>
  <si>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</si>
  <si>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</si>
  <si>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</si>
  <si>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</si>
  <si>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</si>
  <si>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</si>
  <si>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</si>
  <si>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</si>
  <si>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</si>
  <si>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</si>
  <si>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</si>
  <si>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</si>
  <si>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</si>
  <si>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</si>
  <si>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</si>
  <si>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</si>
  <si>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</si>
  <si>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</si>
  <si>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</si>
  <si>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</si>
  <si>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</si>
  <si>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</si>
  <si>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</si>
  <si>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</si>
  <si>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</si>
  <si>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</si>
  <si>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</si>
  <si>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</si>
  <si>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</si>
  <si>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</si>
  <si>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</si>
  <si>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</si>
  <si>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</si>
  <si>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</si>
  <si>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</si>
  <si>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</si>
  <si>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</si>
  <si>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</si>
  <si>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</si>
  <si>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</si>
  <si>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</si>
  <si>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</si>
  <si>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</si>
  <si>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</si>
  <si>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</si>
  <si>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</si>
  <si>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</si>
  <si>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</si>
  <si>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</si>
  <si>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</si>
  <si>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</si>
  <si>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</si>
  <si>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</si>
  <si>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</si>
  <si>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</si>
  <si>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</si>
  <si>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</si>
  <si>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</si>
  <si>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</si>
  <si>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</si>
  <si>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</si>
  <si>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</si>
  <si>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</si>
  <si>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</si>
  <si>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</si>
  <si>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</si>
  <si>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</si>
  <si>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</si>
  <si>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</si>
  <si>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</si>
  <si>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</si>
  <si>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</si>
  <si>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</si>
  <si>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</si>
  <si>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</si>
  <si>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</si>
  <si>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</si>
  <si>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</si>
  <si>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</si>
  <si>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</si>
  <si>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</si>
  <si>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</si>
  <si>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</si>
  <si>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</si>
  <si>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</si>
  <si>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</si>
  <si>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</si>
  <si>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</si>
  <si>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</si>
  <si>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</si>
  <si>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</si>
  <si>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</si>
  <si>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</si>
  <si>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</si>
  <si>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</si>
  <si>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</si>
  <si>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</si>
  <si>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</si>
  <si>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</si>
  <si>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</si>
  <si>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</si>
  <si>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</si>
  <si>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</si>
  <si>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</si>
  <si>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</si>
  <si>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</si>
  <si>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</si>
  <si>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</si>
  <si>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</si>
  <si>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</si>
  <si>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</si>
  <si>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</si>
  <si>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</si>
  <si>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</si>
  <si>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</si>
  <si>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</si>
  <si>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</si>
  <si>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</si>
  <si>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</si>
  <si>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</si>
  <si>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</si>
  <si>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</si>
  <si>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</si>
  <si>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</si>
  <si>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</si>
  <si>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</si>
  <si>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</si>
  <si>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</si>
  <si>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</si>
  <si>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</si>
  <si>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</si>
  <si>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</si>
  <si>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</si>
  <si>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</si>
  <si>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</si>
  <si>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</si>
  <si>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</si>
  <si>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</si>
  <si>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</si>
  <si>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</si>
  <si>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</si>
  <si>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</si>
  <si>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</si>
  <si>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</si>
  <si>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</si>
  <si>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</si>
  <si>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</si>
  <si>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</si>
  <si>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</si>
  <si>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</si>
  <si>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</si>
  <si>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</si>
  <si>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</si>
  <si>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</si>
  <si>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</si>
  <si>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</si>
  <si>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</si>
  <si>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</si>
  <si>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</si>
  <si>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</si>
  <si>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</si>
  <si>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</si>
  <si>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</si>
  <si>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</si>
  <si>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</si>
  <si>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</si>
  <si>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</si>
  <si>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</si>
  <si>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</si>
  <si>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</si>
  <si>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</si>
  <si>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</si>
  <si>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</si>
  <si>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</si>
  <si>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</si>
  <si>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</si>
  <si>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</si>
  <si>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</si>
  <si>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</si>
  <si>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</si>
  <si>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</si>
  <si>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</si>
  <si>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</si>
  <si>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</si>
  <si>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</si>
  <si>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</si>
  <si>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</si>
  <si>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</si>
  <si>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</si>
  <si>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</si>
  <si>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</si>
  <si>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</si>
  <si>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</si>
  <si>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</si>
  <si>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</si>
  <si>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</si>
  <si>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</si>
  <si>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</si>
  <si>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</si>
  <si>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</si>
  <si>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</si>
  <si>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</si>
  <si>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</si>
  <si>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</si>
  <si>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</si>
  <si>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</si>
  <si>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</si>
  <si>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</si>
  <si>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</si>
  <si>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</si>
  <si>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</si>
  <si>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</si>
  <si>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</si>
  <si>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</si>
  <si>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</si>
  <si>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</si>
  <si>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</si>
  <si>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</si>
  <si>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</si>
  <si>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</si>
  <si>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</si>
  <si>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</si>
  <si>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</si>
  <si>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</si>
  <si>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</si>
  <si>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</si>
  <si>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</si>
  <si>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</si>
  <si>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</si>
  <si>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</si>
  <si>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</si>
  <si>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</si>
  <si>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</si>
  <si>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</si>
  <si>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</si>
  <si>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</si>
  <si>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</si>
  <si>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</si>
  <si>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</si>
  <si>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</si>
  <si>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</si>
  <si>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</si>
  <si>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</si>
  <si>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</si>
  <si>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</si>
  <si>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</si>
  <si>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</si>
  <si>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</si>
  <si>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</si>
  <si>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</si>
  <si>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</si>
  <si>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</si>
  <si>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</si>
  <si>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</si>
  <si>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</si>
  <si>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</si>
  <si>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</si>
  <si>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</si>
  <si>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</si>
  <si>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</si>
  <si>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</si>
  <si>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</si>
  <si>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</si>
  <si>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</si>
  <si>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</si>
  <si>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</si>
  <si>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</si>
  <si>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</si>
  <si>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</si>
  <si>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</si>
  <si>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</si>
  <si>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</si>
  <si>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</si>
  <si>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</si>
  <si>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</si>
  <si>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</si>
  <si>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</si>
  <si>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</si>
  <si>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</si>
  <si>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</si>
  <si>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</si>
  <si>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</si>
  <si>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</si>
  <si>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</si>
  <si>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</si>
  <si>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</si>
  <si>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</si>
  <si>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</si>
  <si>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</si>
  <si>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</si>
  <si>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</si>
  <si>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</si>
  <si>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</si>
  <si>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</si>
  <si>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</si>
  <si>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</si>
  <si>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</si>
  <si>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</si>
  <si>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</si>
  <si>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</si>
  <si>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</si>
  <si>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</si>
  <si>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</si>
  <si>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</si>
  <si>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</si>
  <si>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</si>
  <si>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</si>
  <si>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</si>
  <si>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</si>
  <si>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</si>
  <si>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</si>
  <si>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</si>
  <si>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</si>
  <si>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</si>
  <si>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</si>
  <si>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</si>
  <si>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</si>
  <si>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</si>
  <si>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</si>
  <si>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</si>
  <si>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</si>
  <si>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</si>
  <si>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</si>
  <si>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</si>
  <si>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</si>
  <si>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</si>
  <si>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</si>
  <si>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</si>
  <si>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</si>
  <si>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</si>
  <si>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</si>
  <si>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</si>
  <si>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</si>
  <si>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</si>
  <si>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</si>
  <si>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</si>
  <si>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</si>
  <si>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</si>
  <si>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</si>
  <si>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</si>
  <si>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</si>
  <si>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</si>
  <si>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</si>
  <si>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</si>
  <si>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</si>
  <si>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</si>
  <si>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</si>
  <si>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</si>
  <si>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</si>
  <si>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</si>
  <si>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</si>
  <si>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</si>
  <si>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</si>
  <si>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</si>
  <si>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</si>
  <si>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</si>
  <si>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</si>
  <si>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</si>
  <si>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</si>
  <si>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</si>
  <si>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</si>
  <si>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</si>
  <si>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</si>
  <si>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</si>
  <si>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</si>
  <si>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</si>
  <si>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</si>
  <si>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</si>
  <si>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</si>
  <si>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</si>
  <si>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</si>
  <si>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</si>
  <si>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</si>
  <si>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</si>
  <si>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</si>
  <si>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</si>
  <si>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</si>
  <si>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</si>
  <si>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</si>
  <si>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</si>
  <si>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</si>
  <si>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</si>
  <si>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</si>
  <si>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</si>
  <si>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</si>
  <si>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</si>
  <si>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</si>
  <si>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</si>
  <si>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</si>
  <si>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</si>
  <si>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</si>
  <si>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</si>
  <si>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</si>
  <si>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</si>
  <si>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</si>
  <si>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</si>
  <si>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</si>
  <si>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</si>
  <si>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</si>
  <si>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</si>
  <si>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</si>
  <si>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</si>
  <si>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</si>
  <si>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</si>
  <si>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</si>
  <si>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</si>
  <si>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</si>
  <si>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</si>
  <si>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</si>
  <si>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</si>
  <si>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</si>
  <si>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</si>
  <si>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</si>
  <si>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</si>
  <si>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</si>
  <si>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</si>
  <si>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</si>
  <si>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</si>
  <si>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</si>
  <si>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</si>
  <si>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</si>
  <si>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</si>
  <si>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</si>
  <si>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</si>
  <si>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</si>
  <si>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</si>
  <si>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</si>
  <si>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</si>
  <si>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</si>
  <si>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</si>
  <si>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</si>
  <si>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</si>
  <si>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</si>
  <si>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</si>
  <si>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</si>
  <si>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</si>
  <si>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</si>
  <si>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</si>
  <si>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</si>
  <si>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</si>
  <si>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</si>
  <si>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</si>
  <si>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</si>
  <si>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</si>
  <si>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</si>
  <si>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</si>
  <si>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</si>
  <si>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</si>
  <si>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</si>
  <si>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</si>
  <si>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</si>
  <si>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</si>
  <si>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</si>
  <si>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</si>
  <si>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</si>
  <si>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</si>
  <si>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</si>
  <si>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</si>
  <si>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</si>
  <si>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</si>
  <si>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</si>
  <si>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</si>
  <si>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</si>
  <si>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</si>
  <si>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</si>
  <si>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</si>
  <si>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</si>
  <si>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</si>
  <si>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</si>
  <si>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</si>
  <si>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</si>
  <si>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</si>
  <si>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</si>
  <si>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</si>
  <si>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</si>
  <si>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</si>
  <si>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</si>
  <si>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</si>
  <si>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</si>
  <si>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</si>
  <si>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</si>
  <si>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</si>
  <si>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</si>
  <si>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</si>
  <si>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</si>
  <si>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</si>
  <si>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</si>
  <si>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</si>
  <si>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</si>
  <si>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</si>
  <si>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</si>
  <si>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</si>
  <si>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</si>
  <si>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</si>
  <si>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</si>
  <si>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</si>
  <si>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</si>
  <si>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</si>
  <si>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</si>
  <si>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</si>
  <si>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</si>
  <si>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</si>
  <si>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</si>
  <si>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</si>
  <si>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</si>
  <si>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</si>
  <si>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</si>
  <si>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</si>
  <si>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</si>
  <si>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</si>
  <si>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</si>
  <si>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</si>
  <si>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</si>
  <si>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</si>
  <si>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</si>
  <si>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</si>
  <si>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</si>
  <si>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</si>
  <si>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</si>
  <si>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</si>
  <si>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</si>
  <si>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</si>
  <si>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</si>
  <si>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</si>
  <si>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</si>
  <si>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</si>
  <si>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</si>
  <si>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</si>
  <si>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</si>
  <si>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</si>
  <si>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</si>
  <si>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</si>
  <si>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</si>
  <si>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</si>
  <si>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</si>
  <si>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</si>
  <si>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</si>
  <si>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</si>
  <si>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</si>
  <si>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</si>
  <si>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</si>
  <si>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</si>
  <si>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</si>
  <si>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</si>
  <si>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</si>
  <si>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</si>
  <si>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</si>
  <si>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</si>
  <si>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</si>
  <si>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</si>
  <si>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</si>
  <si>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</si>
  <si>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</si>
  <si>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</si>
  <si>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</si>
  <si>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</si>
  <si>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</si>
  <si>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</si>
  <si>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</si>
  <si>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</si>
  <si>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</si>
  <si>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</si>
  <si>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</si>
  <si>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</si>
  <si>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</si>
  <si>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</si>
  <si>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</si>
  <si>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</si>
  <si>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</si>
  <si>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</si>
  <si>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</si>
  <si>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</si>
  <si>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</si>
  <si>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</si>
  <si>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</si>
  <si>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</si>
  <si>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</si>
  <si>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</si>
  <si>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</si>
  <si>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</si>
  <si>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</si>
  <si>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</si>
  <si>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</si>
  <si>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</si>
  <si>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</si>
  <si>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</si>
  <si>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</si>
  <si>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</si>
  <si>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</si>
  <si>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</si>
  <si>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</si>
  <si>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</si>
  <si>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</si>
  <si>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</si>
  <si>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</si>
  <si>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</si>
  <si>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</si>
  <si>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</si>
  <si>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</si>
  <si>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</si>
  <si>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</si>
  <si>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</si>
  <si>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</si>
  <si>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</si>
  <si>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</si>
  <si>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</si>
  <si>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</si>
  <si>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</si>
  <si>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</si>
  <si>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</si>
  <si>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</si>
  <si>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</si>
  <si>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</si>
  <si>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</si>
  <si>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</si>
  <si>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</si>
  <si>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</si>
  <si>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</si>
  <si>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</si>
  <si>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</si>
  <si>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</si>
  <si>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</si>
  <si>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</si>
  <si>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</si>
  <si>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</si>
  <si>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</si>
  <si>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</si>
  <si>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</si>
  <si>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</si>
  <si>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</si>
  <si>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</si>
  <si>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</si>
  <si>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</si>
  <si>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</si>
  <si>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</si>
  <si>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</si>
  <si>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</si>
  <si>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</si>
  <si>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</si>
  <si>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</si>
  <si>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</si>
  <si>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</si>
  <si>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</si>
  <si>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</si>
  <si>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</si>
  <si>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</si>
  <si>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</si>
  <si>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</si>
  <si>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</si>
  <si>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</si>
  <si>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</si>
  <si>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</si>
  <si>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</si>
  <si>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</si>
  <si>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</si>
  <si>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</si>
  <si>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</si>
  <si>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</si>
  <si>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</si>
  <si>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</si>
  <si>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</si>
  <si>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</si>
  <si>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</si>
  <si>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</si>
  <si>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</si>
  <si>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</si>
  <si>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</si>
  <si>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</si>
  <si>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</si>
  <si>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</si>
  <si>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</si>
  <si>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</si>
  <si>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</si>
  <si>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</si>
  <si>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</si>
  <si>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</si>
  <si>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</si>
  <si>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</si>
  <si>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</si>
  <si>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</si>
  <si>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</si>
  <si>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</si>
  <si>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</si>
  <si>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</si>
  <si>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</si>
  <si>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</si>
  <si>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</si>
  <si>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</si>
  <si>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</si>
  <si>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</si>
  <si>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</si>
  <si>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</si>
  <si>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</si>
  <si>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</si>
  <si>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</si>
  <si>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</si>
  <si>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</si>
  <si>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</si>
  <si>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</si>
  <si>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</si>
  <si>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</si>
  <si>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</si>
  <si>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</si>
  <si>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</si>
  <si>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</si>
  <si>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</si>
  <si>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</si>
  <si>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</si>
  <si>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</si>
  <si>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</si>
  <si>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</si>
  <si>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</si>
  <si>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</si>
  <si>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</si>
  <si>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</si>
  <si>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</si>
  <si>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</si>
  <si>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</si>
  <si>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</si>
  <si>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</si>
  <si>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</si>
  <si>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</si>
  <si>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</si>
  <si>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</si>
  <si>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</si>
  <si>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</si>
  <si>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</si>
  <si>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</si>
  <si>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</si>
  <si>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</si>
  <si>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</si>
  <si>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</si>
  <si>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</si>
  <si>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</si>
  <si>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</si>
  <si>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</si>
  <si>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</si>
  <si>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</si>
  <si>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</si>
  <si>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</si>
  <si>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</si>
  <si>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</si>
  <si>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</si>
  <si>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</si>
  <si>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</si>
  <si>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</si>
  <si>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</si>
  <si>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</si>
  <si>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</si>
  <si>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</si>
  <si>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</si>
  <si>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</si>
  <si>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</si>
  <si>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</si>
  <si>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</si>
  <si>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</si>
  <si>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</si>
  <si>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</si>
  <si>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</si>
  <si>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</si>
  <si>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</si>
  <si>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</si>
  <si>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</si>
  <si>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</si>
  <si>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</si>
  <si>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</si>
  <si>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</si>
  <si>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</si>
  <si>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</si>
  <si>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</si>
  <si>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</si>
  <si>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</si>
  <si>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</si>
  <si>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</si>
  <si>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</si>
  <si>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</si>
  <si>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</si>
  <si>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</si>
  <si>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</si>
  <si>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</si>
  <si>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</si>
  <si>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</si>
  <si>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</si>
  <si>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</si>
  <si>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</si>
  <si>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</si>
  <si>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</si>
  <si>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</si>
  <si>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</si>
  <si>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</si>
  <si>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</si>
  <si>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</si>
  <si>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</si>
  <si>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</si>
  <si>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</si>
  <si>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</si>
  <si>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</si>
  <si>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</si>
  <si>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</si>
  <si>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</si>
  <si>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</si>
  <si>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</si>
  <si>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</si>
  <si>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</si>
  <si>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</si>
  <si>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</si>
  <si>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</si>
  <si>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</si>
  <si>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</si>
  <si>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</si>
  <si>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</si>
  <si>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</si>
  <si>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</si>
  <si>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</si>
  <si>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</si>
  <si>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</si>
  <si>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</si>
  <si>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</si>
  <si>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</si>
  <si>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</si>
  <si>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</si>
  <si>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</si>
  <si>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</si>
  <si>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</si>
  <si>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</si>
  <si>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</si>
  <si>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</si>
  <si>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</si>
  <si>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</si>
  <si>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</si>
  <si>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</si>
  <si>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</si>
  <si>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</si>
  <si>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</si>
  <si>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</si>
  <si>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</si>
  <si>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</si>
  <si>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</si>
  <si>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</si>
  <si>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</si>
  <si>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</si>
  <si>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</si>
  <si>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</si>
  <si>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</si>
  <si>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</si>
  <si>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</si>
  <si>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</si>
  <si>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</si>
  <si>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</si>
  <si>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</si>
  <si>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</si>
  <si>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</si>
  <si>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</si>
  <si>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</si>
  <si>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</si>
  <si>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</si>
  <si>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</si>
  <si>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</si>
  <si>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</si>
  <si>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</si>
  <si>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</si>
  <si>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</si>
  <si>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</si>
  <si>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</si>
  <si>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</si>
  <si>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</si>
  <si>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</si>
  <si>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</si>
  <si>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</si>
  <si>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</si>
  <si>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</si>
  <si>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</si>
  <si>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</si>
  <si>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</si>
  <si>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</si>
  <si>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</si>
  <si>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</si>
  <si>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</si>
  <si>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</si>
  <si>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</si>
  <si>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</si>
  <si>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</si>
  <si>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</si>
  <si>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</si>
  <si>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</si>
  <si>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</si>
  <si>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</si>
  <si>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</si>
  <si>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</si>
  <si>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</si>
  <si>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</si>
  <si>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</si>
  <si>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</si>
  <si>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</si>
  <si>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</si>
  <si>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</si>
  <si>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</si>
  <si>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</si>
  <si>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</si>
  <si>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</si>
  <si>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</si>
  <si>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</si>
  <si>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</si>
  <si>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</si>
  <si>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</si>
  <si>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</si>
  <si>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</si>
  <si>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</si>
  <si>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</si>
  <si>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</si>
  <si>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</si>
  <si>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</si>
  <si>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</si>
  <si>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</si>
  <si>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</si>
  <si>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</si>
  <si>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</si>
  <si>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</si>
  <si>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</si>
  <si>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</si>
  <si>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</si>
  <si>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</si>
  <si>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</si>
  <si>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</si>
  <si>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</si>
  <si>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</si>
  <si>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</si>
  <si>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</si>
  <si>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</si>
  <si>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</si>
  <si>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</si>
  <si>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</si>
  <si>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</si>
  <si>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</si>
  <si>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</si>
  <si>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</si>
  <si>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</si>
  <si>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</si>
  <si>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</si>
  <si>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</si>
  <si>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</si>
  <si>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</si>
  <si>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</si>
  <si>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</si>
  <si>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</si>
  <si>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</si>
  <si>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</si>
  <si>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</si>
  <si>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</si>
  <si>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</si>
  <si>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</si>
  <si>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</si>
  <si>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</si>
  <si>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</si>
  <si>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</si>
  <si>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</si>
  <si>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</si>
  <si>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</si>
  <si>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</si>
  <si>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</si>
  <si>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</si>
  <si>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</si>
  <si>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</si>
  <si>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</si>
  <si>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</si>
  <si>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</si>
  <si>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</si>
  <si>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</si>
  <si>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</si>
  <si>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</si>
  <si>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</si>
  <si>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</si>
  <si>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</si>
  <si>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</si>
  <si>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</si>
  <si>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</si>
  <si>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</si>
  <si>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</si>
  <si>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</si>
  <si>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</si>
  <si>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</si>
  <si>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</si>
  <si>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</si>
  <si>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</si>
  <si>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</si>
  <si>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</si>
  <si>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</si>
  <si>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</si>
  <si>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</si>
  <si>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</si>
  <si>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</si>
  <si>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</si>
  <si>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</si>
  <si>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</si>
  <si>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</si>
  <si>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</si>
  <si>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</si>
  <si>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</si>
  <si>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</si>
  <si>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</si>
  <si>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</si>
  <si>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</si>
  <si>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</si>
  <si>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</si>
  <si>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</si>
  <si>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</si>
  <si>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</si>
  <si>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</si>
  <si>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</si>
  <si>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</si>
  <si>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</si>
  <si>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</si>
  <si>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</si>
  <si>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</si>
  <si>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</si>
  <si>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</si>
  <si>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</si>
  <si>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</si>
  <si>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</si>
  <si>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</si>
  <si>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</si>
  <si>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</si>
  <si>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</si>
  <si>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</si>
  <si>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</si>
  <si>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</si>
  <si>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</si>
  <si>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</si>
  <si>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</si>
  <si>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</si>
  <si>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</si>
  <si>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</si>
  <si>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</si>
  <si>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</si>
  <si>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</si>
  <si>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</si>
  <si>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</si>
  <si>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</si>
  <si>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</si>
  <si>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</si>
  <si>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</si>
  <si>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</si>
  <si>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</si>
  <si>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</si>
  <si>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</si>
  <si>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</si>
  <si>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</si>
  <si>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</si>
  <si>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</si>
  <si>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</si>
  <si>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</si>
  <si>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</si>
  <si>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</si>
  <si>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</si>
  <si>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</si>
  <si>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</si>
  <si>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</si>
  <si>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</si>
  <si>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</si>
  <si>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</si>
  <si>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</si>
  <si>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</si>
  <si>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</si>
  <si>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</si>
  <si>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</si>
  <si>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</si>
  <si>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</si>
  <si>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</si>
  <si>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</si>
  <si>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</si>
  <si>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</si>
  <si>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</si>
  <si>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</si>
  <si>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</si>
  <si>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</si>
  <si>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</si>
  <si>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</si>
  <si>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</si>
  <si>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</si>
  <si>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</si>
  <si>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</si>
  <si>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</si>
  <si>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</si>
  <si>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</si>
  <si>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</si>
  <si>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</si>
  <si>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</si>
  <si>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</si>
  <si>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</si>
  <si>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</si>
  <si>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</si>
  <si>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</si>
  <si>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</si>
  <si>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</si>
  <si>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</si>
  <si>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</si>
  <si>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</si>
  <si>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</si>
  <si>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</si>
  <si>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</si>
  <si>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</si>
  <si>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</si>
  <si>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</si>
  <si>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</si>
  <si>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</si>
  <si>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</si>
  <si>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</si>
  <si>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</si>
  <si>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</si>
  <si>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</si>
  <si>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</si>
  <si>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</si>
  <si>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</si>
  <si>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</si>
  <si>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</si>
  <si>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</si>
  <si>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</si>
  <si>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</si>
  <si>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</si>
  <si>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</si>
  <si>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</si>
  <si>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</si>
  <si>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</si>
  <si>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</si>
  <si>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</si>
  <si>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</si>
  <si>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</si>
  <si>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</si>
  <si>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</si>
  <si>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</si>
  <si>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</si>
  <si>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</si>
  <si>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</si>
  <si>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</si>
  <si>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</si>
  <si>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</si>
  <si>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</si>
  <si>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</si>
  <si>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</si>
  <si>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</si>
  <si>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</si>
  <si>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</si>
  <si>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</si>
  <si>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</si>
  <si>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</si>
  <si>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</si>
  <si>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</si>
  <si>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</si>
  <si>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</si>
  <si>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</si>
  <si>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</si>
  <si>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</si>
  <si>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</si>
  <si>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</si>
  <si>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</si>
  <si>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</si>
  <si>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</si>
  <si>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</si>
  <si>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</si>
  <si>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</si>
  <si>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</si>
  <si>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</si>
  <si>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</si>
  <si>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</si>
  <si>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</si>
  <si>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</si>
  <si>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</si>
  <si>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</si>
  <si>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</si>
  <si>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</si>
  <si>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</si>
  <si>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</si>
  <si>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</si>
  <si>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</si>
  <si>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</si>
  <si>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</si>
  <si>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</si>
  <si>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</si>
  <si>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</si>
  <si>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</si>
  <si>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</si>
  <si>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</si>
  <si>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</si>
  <si>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</si>
  <si>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</si>
  <si>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</si>
  <si>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</si>
  <si>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</si>
  <si>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</si>
  <si>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</si>
  <si>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</si>
  <si>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</si>
  <si>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</si>
  <si>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</si>
  <si>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</si>
  <si>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</si>
  <si>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</si>
  <si>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</si>
  <si>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</si>
  <si>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</si>
  <si>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</si>
  <si>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</si>
  <si>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</si>
  <si>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</si>
  <si>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</si>
  <si>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</si>
  <si>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</si>
  <si>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</si>
  <si>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</si>
  <si>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</si>
  <si>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</si>
  <si>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</si>
  <si>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</si>
  <si>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</si>
  <si>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</si>
  <si>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</si>
  <si>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</si>
  <si>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</si>
  <si>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</si>
  <si>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</si>
  <si>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</si>
  <si>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</si>
  <si>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</si>
  <si>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</si>
  <si>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</si>
  <si>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</si>
  <si>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</si>
  <si>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</si>
  <si>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</si>
  <si>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</si>
  <si>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</si>
  <si>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</si>
  <si>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</si>
  <si>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</si>
  <si>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</si>
  <si>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</si>
  <si>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</si>
  <si>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</si>
  <si>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</si>
  <si>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</si>
  <si>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</si>
  <si>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</si>
  <si>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</si>
  <si>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</si>
  <si>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</si>
  <si>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</si>
  <si>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</si>
  <si>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</si>
  <si>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</si>
  <si>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</si>
  <si>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</si>
  <si>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</si>
  <si>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</si>
  <si>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</si>
  <si>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</si>
  <si>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</si>
  <si>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</si>
  <si>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</si>
  <si>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</si>
  <si>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</si>
  <si>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</si>
  <si>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</si>
  <si>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</si>
  <si>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</si>
  <si>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</si>
  <si>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</si>
  <si>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</si>
  <si>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</si>
  <si>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</si>
  <si>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</si>
  <si>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</si>
  <si>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</si>
  <si>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</si>
  <si>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</si>
  <si>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</si>
  <si>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</si>
  <si>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</si>
  <si>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</si>
  <si>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</si>
  <si>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</si>
  <si>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</si>
  <si>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</si>
  <si>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</si>
  <si>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</si>
  <si>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</si>
  <si>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</si>
  <si>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</si>
  <si>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</si>
  <si>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</si>
  <si>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</si>
  <si>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</si>
  <si>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</si>
  <si>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</si>
  <si>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</si>
  <si>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</si>
  <si>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</si>
  <si>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</si>
  <si>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</si>
  <si>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</si>
  <si>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</si>
  <si>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</si>
  <si>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</si>
  <si>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</si>
  <si>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</si>
  <si>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</si>
  <si>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</si>
  <si>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</si>
  <si>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</si>
  <si>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</si>
  <si>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</si>
  <si>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</si>
  <si>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</si>
  <si>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</si>
  <si>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</si>
  <si>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</si>
  <si>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</si>
  <si>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</si>
  <si>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</si>
  <si>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</si>
  <si>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</si>
  <si>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</si>
  <si>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</si>
  <si>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</si>
  <si>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</si>
  <si>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</si>
  <si>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</si>
  <si>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</si>
  <si>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</si>
  <si>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</si>
  <si>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</si>
  <si>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</si>
  <si>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</si>
  <si>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</si>
  <si>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</si>
  <si>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</si>
  <si>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</si>
  <si>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</si>
  <si>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</si>
  <si>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</si>
  <si>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</si>
  <si>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</si>
  <si>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</si>
  <si>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</si>
  <si>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</si>
  <si>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</si>
  <si>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</si>
  <si>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</si>
  <si>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</si>
  <si>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</si>
  <si>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</si>
  <si>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</si>
  <si>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</si>
  <si>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</si>
  <si>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</si>
  <si>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</si>
  <si>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</si>
  <si>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</si>
  <si>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</si>
  <si>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</si>
  <si>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</si>
  <si>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</si>
  <si>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</si>
  <si>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</si>
  <si>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</si>
  <si>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</si>
  <si>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</si>
  <si>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</si>
  <si>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</si>
  <si>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</si>
  <si>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</si>
  <si>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</si>
  <si>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</si>
  <si>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</si>
  <si>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</si>
  <si>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</si>
  <si>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</si>
  <si>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</si>
  <si>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</si>
  <si>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</si>
  <si>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</si>
  <si>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</si>
  <si>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</si>
  <si>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</si>
  <si>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</si>
  <si>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</si>
  <si>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</si>
  <si>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</si>
  <si>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</si>
  <si>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</si>
  <si>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</si>
  <si>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</si>
  <si>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</si>
  <si>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</si>
  <si>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</si>
  <si>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</si>
  <si>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</si>
  <si>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</si>
  <si>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</si>
  <si>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</si>
  <si>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</si>
  <si>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</si>
  <si>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</si>
  <si>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</si>
  <si>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</si>
  <si>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</si>
  <si>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</si>
  <si>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</si>
  <si>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</si>
  <si>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</si>
  <si>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</si>
  <si>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</si>
  <si>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</si>
  <si>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</si>
  <si>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</si>
  <si>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</si>
  <si>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</si>
  <si>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</si>
  <si>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</si>
  <si>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</si>
  <si>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</si>
  <si>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</si>
  <si>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</si>
  <si>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</si>
  <si>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</si>
  <si>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</si>
  <si>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</si>
  <si>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</si>
  <si>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</si>
  <si>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</si>
  <si>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</si>
  <si>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</si>
  <si>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</si>
  <si>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</si>
  <si>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</si>
  <si>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</si>
  <si>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</si>
  <si>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</si>
  <si>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</si>
  <si>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</si>
  <si>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</si>
  <si>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</si>
  <si>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</si>
  <si>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</si>
  <si>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</si>
  <si>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</si>
  <si>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</si>
  <si>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</si>
  <si>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</si>
  <si>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</si>
  <si>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</si>
  <si>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</si>
  <si>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</si>
  <si>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</si>
  <si>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</si>
  <si>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</si>
  <si>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</si>
  <si>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</si>
  <si>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</si>
  <si>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</si>
  <si>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</si>
  <si>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</si>
  <si>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</si>
  <si>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</si>
  <si>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</si>
  <si>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</si>
  <si>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</si>
  <si>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</si>
  <si>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</si>
  <si>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</si>
  <si>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</si>
  <si>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</si>
  <si>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</si>
  <si>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</si>
  <si>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</si>
  <si>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</si>
  <si>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</si>
  <si>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</si>
  <si>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</si>
  <si>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</si>
  <si>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</si>
  <si>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</si>
  <si>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</si>
  <si>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</si>
  <si>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</si>
  <si>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</si>
  <si>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</si>
  <si>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</si>
  <si>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</si>
  <si>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</si>
  <si>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</si>
  <si>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</si>
  <si>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</si>
  <si>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</si>
  <si>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</si>
  <si>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</si>
  <si>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</si>
  <si>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</si>
  <si>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</si>
  <si>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</si>
  <si>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</si>
  <si>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</si>
  <si>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</si>
  <si>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</si>
  <si>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</si>
  <si>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</si>
  <si>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</si>
  <si>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</si>
  <si>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</si>
  <si>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</si>
  <si>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</si>
  <si>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</si>
  <si>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</si>
  <si>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</si>
  <si>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</si>
  <si>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</si>
  <si>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</si>
  <si>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</si>
  <si>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</si>
  <si>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</si>
  <si>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</si>
  <si>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</si>
  <si>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</si>
  <si>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</si>
  <si>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</si>
  <si>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</si>
  <si>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</si>
  <si>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</si>
  <si>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</si>
  <si>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</si>
  <si>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</si>
  <si>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</si>
  <si>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</si>
  <si>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</si>
  <si>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</si>
  <si>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</si>
  <si>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</si>
  <si>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</si>
  <si>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</si>
  <si>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</si>
  <si>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</si>
  <si>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</si>
  <si>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</si>
  <si>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</si>
  <si>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</si>
  <si>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</si>
  <si>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</si>
  <si>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</si>
  <si>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</si>
  <si>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</si>
  <si>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</si>
  <si>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</si>
  <si>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</si>
  <si>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</si>
  <si>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</si>
  <si>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</si>
  <si>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</si>
  <si>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</si>
  <si>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</si>
  <si>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</si>
  <si>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</si>
  <si>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</si>
  <si>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</si>
  <si>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</si>
  <si>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</si>
  <si>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</si>
  <si>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</si>
  <si>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</si>
  <si>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</si>
  <si>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</si>
  <si>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</si>
  <si>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</si>
  <si>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</si>
  <si>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</si>
  <si>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</si>
  <si>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</si>
  <si>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</si>
  <si>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</si>
  <si>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</si>
  <si>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</si>
  <si>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</si>
  <si>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</si>
  <si>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</si>
  <si>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</si>
  <si>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</si>
  <si>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</si>
  <si>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</si>
  <si>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</si>
  <si>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</si>
  <si>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</si>
  <si>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</si>
  <si>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</si>
  <si>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</si>
  <si>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</si>
  <si>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</si>
  <si>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</si>
  <si>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</si>
  <si>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</si>
  <si>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</si>
  <si>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</si>
  <si>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</si>
  <si>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</si>
  <si>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</si>
  <si>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</si>
  <si>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</si>
  <si>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</si>
  <si>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</si>
  <si>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</si>
  <si>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</si>
  <si>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</si>
  <si>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</si>
  <si>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</si>
  <si>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</si>
  <si>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</si>
  <si>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</si>
  <si>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</si>
  <si>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</si>
  <si>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</si>
  <si>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</si>
  <si>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</si>
  <si>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</si>
  <si>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</si>
  <si>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</si>
  <si>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</si>
  <si>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</si>
  <si>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</si>
  <si>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</si>
  <si>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</si>
  <si>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</si>
  <si>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</si>
  <si>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</si>
  <si>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</si>
  <si>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</si>
  <si>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</si>
  <si>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</si>
  <si>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</si>
  <si>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</si>
  <si>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</si>
  <si>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</si>
  <si>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</si>
  <si>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</si>
  <si>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</si>
  <si>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</si>
  <si>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</si>
  <si>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</si>
  <si>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</si>
  <si>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</si>
  <si>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</si>
  <si>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</si>
  <si>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</si>
  <si>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</si>
  <si>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</si>
  <si>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</si>
  <si>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</si>
  <si>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</si>
  <si>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</si>
  <si>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</si>
  <si>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</si>
  <si>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</si>
  <si>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</si>
  <si>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</si>
  <si>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</si>
  <si>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</si>
  <si>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</si>
  <si>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</si>
  <si>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</si>
  <si>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</si>
  <si>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</si>
  <si>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</si>
  <si>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</si>
  <si>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</si>
  <si>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</si>
  <si>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</si>
  <si>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</si>
  <si>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</si>
  <si>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</si>
  <si>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</si>
  <si>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</si>
  <si>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</si>
  <si>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</si>
  <si>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</si>
  <si>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</si>
  <si>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</si>
  <si>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</si>
  <si>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</si>
  <si>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</si>
  <si>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</si>
  <si>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</si>
  <si>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</si>
  <si>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</si>
  <si>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</si>
  <si>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</si>
  <si>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</si>
  <si>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</si>
  <si>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</si>
  <si>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</si>
  <si>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</si>
  <si>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</si>
  <si>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</si>
  <si>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</si>
  <si>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</si>
  <si>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</si>
  <si>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</si>
  <si>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</si>
  <si>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</si>
  <si>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</si>
  <si>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</si>
  <si>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</si>
  <si>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</si>
  <si>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</si>
  <si>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</si>
  <si>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</si>
  <si>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</si>
  <si>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</si>
  <si>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</si>
  <si>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</si>
  <si>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</si>
  <si>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</si>
  <si>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</si>
  <si>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</si>
  <si>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</si>
  <si>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</si>
  <si>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</si>
  <si>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</si>
  <si>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</si>
  <si>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</si>
  <si>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</si>
  <si>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</si>
  <si>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</si>
  <si>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</si>
  <si>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</si>
  <si>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</si>
  <si>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</si>
  <si>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</si>
  <si>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</si>
  <si>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</si>
  <si>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</si>
  <si>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</si>
  <si>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</si>
  <si>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</si>
  <si>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</si>
  <si>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</si>
  <si>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</si>
  <si>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</si>
  <si>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</si>
  <si>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</si>
  <si>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</si>
  <si>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</si>
  <si>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</si>
  <si>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</si>
  <si>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</si>
  <si>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</si>
  <si>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</si>
  <si>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</si>
  <si>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</si>
  <si>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</si>
  <si>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</si>
  <si>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</si>
  <si>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</si>
  <si>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</si>
  <si>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</si>
  <si>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</si>
  <si>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</si>
  <si>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</si>
  <si>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</si>
  <si>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</si>
  <si>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</si>
  <si>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</si>
  <si>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</si>
  <si>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</si>
  <si>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</si>
  <si>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</si>
  <si>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</si>
  <si>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</si>
  <si>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</si>
  <si>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</si>
  <si>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</si>
  <si>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</si>
  <si>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</si>
  <si>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</si>
  <si>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</si>
  <si>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</si>
  <si>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</si>
  <si>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</si>
  <si>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</si>
  <si>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</si>
  <si>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</si>
  <si>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</si>
  <si>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</si>
  <si>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</si>
  <si>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</si>
  <si>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</si>
  <si>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</si>
  <si>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</si>
  <si>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</si>
  <si>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</si>
  <si>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</si>
  <si>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</si>
  <si>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</si>
  <si>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</si>
  <si>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</si>
  <si>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</si>
  <si>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</si>
  <si>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</si>
  <si>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</si>
  <si>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</si>
  <si>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</si>
  <si>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</si>
  <si>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</si>
  <si>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</si>
  <si>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</si>
  <si>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</si>
  <si>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</si>
  <si>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</si>
  <si>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</si>
  <si>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</si>
  <si>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</si>
  <si>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</si>
  <si>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</si>
  <si>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</si>
  <si>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</si>
  <si>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</si>
  <si>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</si>
  <si>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</si>
  <si>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</si>
  <si>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</si>
  <si>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</si>
  <si>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</si>
  <si>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</si>
  <si>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</si>
  <si>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</si>
  <si>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</si>
  <si>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</si>
  <si>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</si>
  <si>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</si>
  <si>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</si>
  <si>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</si>
  <si>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</si>
  <si>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</si>
  <si>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</si>
  <si>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</si>
  <si>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</si>
  <si>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</si>
  <si>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</si>
  <si>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</si>
  <si>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</si>
  <si>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</si>
  <si>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</si>
  <si>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</si>
  <si>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</si>
  <si>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</si>
  <si>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</si>
  <si>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</si>
  <si>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</si>
  <si>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</si>
  <si>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</si>
  <si>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</si>
  <si>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</si>
  <si>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</si>
  <si>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</si>
  <si>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</si>
  <si>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</si>
  <si>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</si>
  <si>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</si>
  <si>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</si>
  <si>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</si>
  <si>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</si>
  <si>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</si>
  <si>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</si>
  <si>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</si>
  <si>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</si>
  <si>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</si>
  <si>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</si>
  <si>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</si>
  <si>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</si>
  <si>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</si>
  <si>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</si>
  <si>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</si>
  <si>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</si>
  <si>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</si>
  <si>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</si>
  <si>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</si>
  <si>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</si>
  <si>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</si>
  <si>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</si>
  <si>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</si>
  <si>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</si>
  <si>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</si>
  <si>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</si>
  <si>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</si>
  <si>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</si>
  <si>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</si>
  <si>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</si>
  <si>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</si>
  <si>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</si>
  <si>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</si>
  <si>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</si>
  <si>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</si>
  <si>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</si>
  <si>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</si>
  <si>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</si>
  <si>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</si>
  <si>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</si>
  <si>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</si>
  <si>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</si>
  <si>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</si>
  <si>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</si>
  <si>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</si>
  <si>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</si>
  <si>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</si>
  <si>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</si>
  <si>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</si>
  <si>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</si>
  <si>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</si>
  <si>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</si>
  <si>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</si>
  <si>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</si>
  <si>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</si>
  <si>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</si>
  <si>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</si>
  <si>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</si>
  <si>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</si>
  <si>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</si>
  <si>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</si>
  <si>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</si>
  <si>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</si>
  <si>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</si>
  <si>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</si>
  <si>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</si>
  <si>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</si>
  <si>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</si>
  <si>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</si>
  <si>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</si>
  <si>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</si>
  <si>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</si>
  <si>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</si>
  <si>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</si>
  <si>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</si>
  <si>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</si>
  <si>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</si>
  <si>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</si>
  <si>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</si>
  <si>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</si>
  <si>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</si>
  <si>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</si>
  <si>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</si>
  <si>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</si>
  <si>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</si>
  <si>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</si>
  <si>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</si>
  <si>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</si>
  <si>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</si>
  <si>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</si>
  <si>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</si>
  <si>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</si>
  <si>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</si>
  <si>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</si>
  <si>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</si>
  <si>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</si>
  <si>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</si>
  <si>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</si>
  <si>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</si>
  <si>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</si>
  <si>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</si>
  <si>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</si>
  <si>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</si>
  <si>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</si>
  <si>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</si>
  <si>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</si>
  <si>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</si>
  <si>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</si>
  <si>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</si>
  <si>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</si>
  <si>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</si>
  <si>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</si>
  <si>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</si>
  <si>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</si>
  <si>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</si>
  <si>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</si>
  <si>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</si>
  <si>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</si>
  <si>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</si>
  <si>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</si>
  <si>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</si>
  <si>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</si>
  <si>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</si>
  <si>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</si>
  <si>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</si>
  <si>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</si>
  <si>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</si>
  <si>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</si>
  <si>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</si>
  <si>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</si>
  <si>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</si>
  <si>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</si>
  <si>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</si>
  <si>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</si>
  <si>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</si>
  <si>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</si>
  <si>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</si>
  <si>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</si>
  <si>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</si>
  <si>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</si>
  <si>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</si>
  <si>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</si>
  <si>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</si>
  <si>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</si>
  <si>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</si>
  <si>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</si>
  <si>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</si>
  <si>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</si>
  <si>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</si>
  <si>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</si>
  <si>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</si>
  <si>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</si>
  <si>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</si>
  <si>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</si>
  <si>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</si>
  <si>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</si>
  <si>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</si>
  <si>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</si>
  <si>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</si>
  <si>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</si>
  <si>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</si>
  <si>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</si>
  <si>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</si>
  <si>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</si>
  <si>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</si>
  <si>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</si>
  <si>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</si>
  <si>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</si>
  <si>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</si>
  <si>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</si>
  <si>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</si>
  <si>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</si>
  <si>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</si>
  <si>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</si>
  <si>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</si>
  <si>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</si>
  <si>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</si>
  <si>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</si>
  <si>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</si>
  <si>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</si>
  <si>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</si>
  <si>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</si>
  <si>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</si>
  <si>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</si>
  <si>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</si>
  <si>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</si>
  <si>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</si>
  <si>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</si>
  <si>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</si>
  <si>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</si>
  <si>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</si>
  <si>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</si>
  <si>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</si>
  <si>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</si>
  <si>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</si>
  <si>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</si>
  <si>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</si>
  <si>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</si>
  <si>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</si>
  <si>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</si>
  <si>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</si>
  <si>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</si>
  <si>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</si>
  <si>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</si>
  <si>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</si>
  <si>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</si>
  <si>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</si>
  <si>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</si>
  <si>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</si>
  <si>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</si>
  <si>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</si>
  <si>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</si>
  <si>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</si>
  <si>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</si>
  <si>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</si>
  <si>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</si>
  <si>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</si>
  <si>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</si>
  <si>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</si>
  <si>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</si>
  <si>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</si>
  <si>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</si>
  <si>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</si>
  <si>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</si>
  <si>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</si>
  <si>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</si>
  <si>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</si>
  <si>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</si>
  <si>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</si>
  <si>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</si>
  <si>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</si>
  <si>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</si>
  <si>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</si>
  <si>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</si>
  <si>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</si>
  <si>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</si>
  <si>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</si>
  <si>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</si>
  <si>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</si>
  <si>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</si>
  <si>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</si>
  <si>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</si>
  <si>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</si>
  <si>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</si>
  <si>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</si>
  <si>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</si>
  <si>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</si>
  <si>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</si>
  <si>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</si>
  <si>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</si>
  <si>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</si>
  <si>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</si>
  <si>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</si>
  <si>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</si>
  <si>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</si>
  <si>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</si>
  <si>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</si>
  <si>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</si>
  <si>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</si>
  <si>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</si>
  <si>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</si>
  <si>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</si>
  <si>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</si>
  <si>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</si>
  <si>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</si>
  <si>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</si>
  <si>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</si>
  <si>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</si>
  <si>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</si>
  <si>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</si>
  <si>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</si>
  <si>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</si>
  <si>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</si>
  <si>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</si>
  <si>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</si>
  <si>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</si>
  <si>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</si>
  <si>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</si>
  <si>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</si>
  <si>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</si>
  <si>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</si>
  <si>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</si>
  <si>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</si>
  <si>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</si>
  <si>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</si>
  <si>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</si>
  <si>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</si>
  <si>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</si>
  <si>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</si>
  <si>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</si>
  <si>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</si>
  <si>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</si>
  <si>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</si>
  <si>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</si>
  <si>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</si>
  <si>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</si>
  <si>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</si>
  <si>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</si>
  <si>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</si>
  <si>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</si>
  <si>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</si>
  <si>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</si>
  <si>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</si>
  <si>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</si>
  <si>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</si>
  <si>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</si>
  <si>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</si>
  <si>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</si>
  <si>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</si>
  <si>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</si>
  <si>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</si>
  <si>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</si>
  <si>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</si>
  <si>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</si>
  <si>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</si>
  <si>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</si>
  <si>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</si>
  <si>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</si>
  <si>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</si>
  <si>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</si>
  <si>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</si>
  <si>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</si>
  <si>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</si>
  <si>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</si>
  <si>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</si>
  <si>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</si>
  <si>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</si>
  <si>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</si>
  <si>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</si>
  <si>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</si>
  <si>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</si>
  <si>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</si>
  <si>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</si>
  <si>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</si>
  <si>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</si>
  <si>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</si>
  <si>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</si>
  <si>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</si>
  <si>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</si>
  <si>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</si>
  <si>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</si>
  <si>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</si>
  <si>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</si>
  <si>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</si>
  <si>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</si>
  <si>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</si>
  <si>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</si>
  <si>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</si>
  <si>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</si>
  <si>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</si>
  <si>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</si>
  <si>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</si>
  <si>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</si>
  <si>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</si>
  <si>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</si>
  <si>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</si>
  <si>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</si>
  <si>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</si>
  <si>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</si>
  <si>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</si>
  <si>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</si>
  <si>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</si>
  <si>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</si>
  <si>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</si>
  <si>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</si>
  <si>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</si>
  <si>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</si>
  <si>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</si>
  <si>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</si>
  <si>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</si>
  <si>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</si>
  <si>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</si>
  <si>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</si>
  <si>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</si>
  <si>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</si>
  <si>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</si>
  <si>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</si>
  <si>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</si>
  <si>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</si>
  <si>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</si>
  <si>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</si>
  <si>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</si>
  <si>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</si>
  <si>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</si>
  <si>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</si>
  <si>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</si>
  <si>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</si>
  <si>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</si>
  <si>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</si>
  <si>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</si>
  <si>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</si>
  <si>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</si>
  <si>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</si>
  <si>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</si>
  <si>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</si>
  <si>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</si>
  <si>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</si>
  <si>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</si>
  <si>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</si>
  <si>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</si>
  <si>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</si>
  <si>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</si>
  <si>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</si>
  <si>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</si>
  <si>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</si>
  <si>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</si>
  <si>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</si>
  <si>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</si>
  <si>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</si>
  <si>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</si>
  <si>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</si>
  <si>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</si>
  <si>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</si>
  <si>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</si>
  <si>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</si>
  <si>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</si>
  <si>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</si>
  <si>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</si>
  <si>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</si>
  <si>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</si>
  <si>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</si>
  <si>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</si>
  <si>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</si>
  <si>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</si>
  <si>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</si>
  <si>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</si>
  <si>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</si>
  <si>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</si>
  <si>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</si>
  <si>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</si>
  <si>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</si>
  <si>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</si>
  <si>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</si>
  <si>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</si>
  <si>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</si>
  <si>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</si>
  <si>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</si>
  <si>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</si>
  <si>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</si>
  <si>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</si>
  <si>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</si>
  <si>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</si>
  <si>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</si>
  <si>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</si>
  <si>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</si>
  <si>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</si>
  <si>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</si>
  <si>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</si>
  <si>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</si>
  <si>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</si>
  <si>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</si>
  <si>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</si>
  <si>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</si>
  <si>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</si>
  <si>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</si>
  <si>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</si>
  <si>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</si>
  <si>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</si>
  <si>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</si>
  <si>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</si>
  <si>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</si>
  <si>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</si>
  <si>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</si>
  <si>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</si>
  <si>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</si>
  <si>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</si>
  <si>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</si>
  <si>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</si>
  <si>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</si>
  <si>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</si>
  <si>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</si>
  <si>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</si>
  <si>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</si>
  <si>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</si>
  <si>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</si>
  <si>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</si>
  <si>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</si>
  <si>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</si>
  <si>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</si>
  <si>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</si>
  <si>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</si>
  <si>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</si>
  <si>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</si>
  <si>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</si>
  <si>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</si>
  <si>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</si>
  <si>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</si>
  <si>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</si>
  <si>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</si>
  <si>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</si>
  <si>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</si>
  <si>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</si>
  <si>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</si>
  <si>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</si>
  <si>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</si>
  <si>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</si>
  <si>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</si>
  <si>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</si>
  <si>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</si>
  <si>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</si>
  <si>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</si>
  <si>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</si>
  <si>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</si>
  <si>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</si>
  <si>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</si>
  <si>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</si>
  <si>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</si>
  <si>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</si>
  <si>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</si>
  <si>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</si>
  <si>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</si>
  <si>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</si>
  <si>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</si>
  <si>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</si>
  <si>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</si>
  <si>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</si>
  <si>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</si>
  <si>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</si>
  <si>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</si>
  <si>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</si>
  <si>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</si>
  <si>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</si>
  <si>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</si>
  <si>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</si>
  <si>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</si>
  <si>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</si>
  <si>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</si>
  <si>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</si>
  <si>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</si>
  <si>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</si>
  <si>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</si>
  <si>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</si>
  <si>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</si>
  <si>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</si>
  <si>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</si>
  <si>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</si>
  <si>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</si>
  <si>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</si>
  <si>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</si>
  <si>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</si>
  <si>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</si>
  <si>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</si>
  <si>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</si>
  <si>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</si>
  <si>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</si>
  <si>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</si>
  <si>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</si>
  <si>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</si>
  <si>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</si>
  <si>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</si>
  <si>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</si>
  <si>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</si>
  <si>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</si>
  <si>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</si>
  <si>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</si>
  <si>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</si>
  <si>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</si>
  <si>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</si>
  <si>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</si>
  <si>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</si>
  <si>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</si>
  <si>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</si>
  <si>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</si>
  <si>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</si>
  <si>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</si>
  <si>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</si>
  <si>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</si>
  <si>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</si>
  <si>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</si>
  <si>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</si>
  <si>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</si>
  <si>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</si>
  <si>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</si>
  <si>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</si>
  <si>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</si>
  <si>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</si>
  <si>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</si>
  <si>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</si>
  <si>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</si>
  <si>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</si>
  <si>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</si>
  <si>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</si>
  <si>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</si>
  <si>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</si>
  <si>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</si>
  <si>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</si>
  <si>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</si>
  <si>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</si>
  <si>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</si>
  <si>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</si>
  <si>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</si>
  <si>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</si>
  <si>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</si>
  <si>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</si>
  <si>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</si>
  <si>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</si>
  <si>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</si>
  <si>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</si>
  <si>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</si>
  <si>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</si>
  <si>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</si>
  <si>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</si>
  <si>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</si>
  <si>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</si>
  <si>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</si>
  <si>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</si>
  <si>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</si>
  <si>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</si>
  <si>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</si>
  <si>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</si>
  <si>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</si>
  <si>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</si>
  <si>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</si>
  <si>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</si>
  <si>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</si>
  <si>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</si>
  <si>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</si>
  <si>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</si>
  <si>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</si>
  <si>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</si>
  <si>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</si>
  <si>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</si>
  <si>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</si>
  <si>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</si>
  <si>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</si>
  <si>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</si>
  <si>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</si>
  <si>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</si>
  <si>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</si>
  <si>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</si>
  <si>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</si>
  <si>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</si>
  <si>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</si>
  <si>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</si>
  <si>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</si>
  <si>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</si>
  <si>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</si>
  <si>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</si>
  <si>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</si>
  <si>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</si>
  <si>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</si>
  <si>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</si>
  <si>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</si>
  <si>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</si>
  <si>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</si>
  <si>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</si>
  <si>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</si>
  <si>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</si>
  <si>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</si>
  <si>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</si>
  <si>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</si>
  <si>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</si>
  <si>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</si>
  <si>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</si>
  <si>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</si>
  <si>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</si>
  <si>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</si>
  <si>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</si>
  <si>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</si>
  <si>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</si>
  <si>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</si>
  <si>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</si>
  <si>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</si>
  <si>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</si>
  <si>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</si>
  <si>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</si>
  <si>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</si>
  <si>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</si>
  <si>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</si>
  <si>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</si>
  <si>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</si>
  <si>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</si>
  <si>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</si>
  <si>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</si>
  <si>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</si>
  <si>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</si>
  <si>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</si>
  <si>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</si>
  <si>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</si>
  <si>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</si>
  <si>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</si>
  <si>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</si>
  <si>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</si>
  <si>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</si>
  <si>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</si>
  <si>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</si>
  <si>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</si>
  <si>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</si>
  <si>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</si>
  <si>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</si>
  <si>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</si>
  <si>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</si>
  <si>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</si>
  <si>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</si>
  <si>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</si>
  <si>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</si>
  <si>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</si>
  <si>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</si>
  <si>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</si>
  <si>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</si>
  <si>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</si>
  <si>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</si>
  <si>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</si>
  <si>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</si>
  <si>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</si>
  <si>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</si>
  <si>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</si>
  <si>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</si>
  <si>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</si>
  <si>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</si>
  <si>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</si>
  <si>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</si>
  <si>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</si>
  <si>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</si>
  <si>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</si>
  <si>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</si>
  <si>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</si>
  <si>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</si>
  <si>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</si>
  <si>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</si>
  <si>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</si>
  <si>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</si>
  <si>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</si>
  <si>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</si>
  <si>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</si>
  <si>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</si>
  <si>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</si>
  <si>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</si>
  <si>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</si>
  <si>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</si>
  <si>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</si>
  <si>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</si>
  <si>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</si>
  <si>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</si>
  <si>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</si>
  <si>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</si>
  <si>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</si>
  <si>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</si>
  <si>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</si>
  <si>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</si>
  <si>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</si>
  <si>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</si>
  <si>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</si>
  <si>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</si>
  <si>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</si>
  <si>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</si>
  <si>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</si>
  <si>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</si>
  <si>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</si>
  <si>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</si>
  <si>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</si>
  <si>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</si>
  <si>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</si>
  <si>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</si>
  <si>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</si>
  <si>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</si>
  <si>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</si>
  <si>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</si>
  <si>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</si>
  <si>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</si>
  <si>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</si>
  <si>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</si>
  <si>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</si>
  <si>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</si>
  <si>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</si>
  <si>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</si>
  <si>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</si>
  <si>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</si>
  <si>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</si>
  <si>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</si>
  <si>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</si>
  <si>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</si>
  <si>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</si>
  <si>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</si>
  <si>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</si>
  <si>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</si>
  <si>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</si>
  <si>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</si>
  <si>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</si>
  <si>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</si>
  <si>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</si>
  <si>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</si>
  <si>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</si>
  <si>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</si>
  <si>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</si>
  <si>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</si>
  <si>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</si>
  <si>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</si>
  <si>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</si>
  <si>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</si>
  <si>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</si>
  <si>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</si>
  <si>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</si>
  <si>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</si>
  <si>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</si>
  <si>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</si>
  <si>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</si>
  <si>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</si>
  <si>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</si>
  <si>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</si>
  <si>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</si>
  <si>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</si>
  <si>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</si>
  <si>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</si>
  <si>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</si>
  <si>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</si>
  <si>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</si>
  <si>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</si>
  <si>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</si>
  <si>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</si>
  <si>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</si>
  <si>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</si>
  <si>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</si>
  <si>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</si>
  <si>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</si>
  <si>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</si>
  <si>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</si>
  <si>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</si>
  <si>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</si>
  <si>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</si>
  <si>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</si>
  <si>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</si>
  <si>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</si>
  <si>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</si>
  <si>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</si>
  <si>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</si>
  <si>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</si>
  <si>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</si>
  <si>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</si>
  <si>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</si>
  <si>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</si>
  <si>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</si>
  <si>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</si>
  <si>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</si>
  <si>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</si>
  <si>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</si>
  <si>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</si>
  <si>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</si>
  <si>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</si>
  <si>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</si>
  <si>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</si>
  <si>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</si>
  <si>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</si>
  <si>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</si>
  <si>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</si>
  <si>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</si>
  <si>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</si>
  <si>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</si>
  <si>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</si>
  <si>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</si>
  <si>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</si>
  <si>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</si>
  <si>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</si>
  <si>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</si>
  <si>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</si>
  <si>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</si>
  <si>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</si>
  <si>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</si>
  <si>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</si>
  <si>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</si>
  <si>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</si>
  <si>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</si>
  <si>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</si>
  <si>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</si>
  <si>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</si>
  <si>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</si>
  <si>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</si>
  <si>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</si>
  <si>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</si>
  <si>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</si>
  <si>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</si>
  <si>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</si>
  <si>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</si>
  <si>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</si>
  <si>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</si>
  <si>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</si>
  <si>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</si>
  <si>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</si>
  <si>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</si>
  <si>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</si>
  <si>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</si>
  <si>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</si>
  <si>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</si>
  <si>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</si>
  <si>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</si>
  <si>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</si>
  <si>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</si>
  <si>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</si>
  <si>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</si>
  <si>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</si>
  <si>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</si>
  <si>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</si>
  <si>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</si>
  <si>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</si>
  <si>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</si>
  <si>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</si>
  <si>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</si>
  <si>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</si>
  <si>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</si>
  <si>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</si>
  <si>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</si>
  <si>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</si>
  <si>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</si>
  <si>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</si>
  <si>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</si>
  <si>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</si>
  <si>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</si>
  <si>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</si>
  <si>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</si>
  <si>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</si>
  <si>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</si>
  <si>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</si>
  <si>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</si>
  <si>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</si>
  <si>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</si>
  <si>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</si>
  <si>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</si>
  <si>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</si>
  <si>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</si>
  <si>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</si>
  <si>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</si>
  <si>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</si>
  <si>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</si>
  <si>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</si>
  <si>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</si>
  <si>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</si>
  <si>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</si>
  <si>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</si>
  <si>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</si>
  <si>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</si>
  <si>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</si>
  <si>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</si>
  <si>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</si>
  <si>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</si>
  <si>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</si>
  <si>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</si>
  <si>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</si>
  <si>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</si>
  <si>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</si>
  <si>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</si>
  <si>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</si>
  <si>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</si>
  <si>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</si>
  <si>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</si>
  <si>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</si>
  <si>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</si>
  <si>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</si>
  <si>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</si>
  <si>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</si>
  <si>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</si>
  <si>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</si>
  <si>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</si>
  <si>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</si>
  <si>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</si>
  <si>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</si>
  <si>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</si>
  <si>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</si>
  <si>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</si>
  <si>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</si>
  <si>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</si>
  <si>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</si>
  <si>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</si>
  <si>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</si>
  <si>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</si>
  <si>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</si>
  <si>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</si>
  <si>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</si>
  <si>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</si>
  <si>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</si>
  <si>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</si>
  <si>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</si>
  <si>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</si>
  <si>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</si>
  <si>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</si>
  <si>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</si>
  <si>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</si>
  <si>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</si>
  <si>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</si>
  <si>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</si>
  <si>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</si>
  <si>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</si>
  <si>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</si>
  <si>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</si>
  <si>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</si>
  <si>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</si>
  <si>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</si>
  <si>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</si>
  <si>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</si>
  <si>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</si>
  <si>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</si>
  <si>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</si>
  <si>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</si>
  <si>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</si>
  <si>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</si>
  <si>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</si>
  <si>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</si>
  <si>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</si>
  <si>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</si>
  <si>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</si>
  <si>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</si>
  <si>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</si>
  <si>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</si>
  <si>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</si>
  <si>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</si>
  <si>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</si>
  <si>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</si>
  <si>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</si>
  <si>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</si>
  <si>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</si>
  <si>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</si>
  <si>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</si>
  <si>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</si>
  <si>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</si>
  <si>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</si>
  <si>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</si>
  <si>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</si>
  <si>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</si>
  <si>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</si>
  <si>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</si>
  <si>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</si>
  <si>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</si>
  <si>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</si>
  <si>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</si>
  <si>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</si>
  <si>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</si>
  <si>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</si>
  <si>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</si>
  <si>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</si>
  <si>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</si>
  <si>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</si>
  <si>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</si>
  <si>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</si>
  <si>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</si>
  <si>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</si>
  <si>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</si>
  <si>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</si>
  <si>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</si>
  <si>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</si>
  <si>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</si>
  <si>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</si>
  <si>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</si>
  <si>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</si>
  <si>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</si>
  <si>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</si>
  <si>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</si>
  <si>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</si>
  <si>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</si>
  <si>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</si>
  <si>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</si>
  <si>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</si>
  <si>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</si>
  <si>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</si>
  <si>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</si>
  <si>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</si>
  <si>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</si>
  <si>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</si>
  <si>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</si>
  <si>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</si>
  <si>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</si>
  <si>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</si>
  <si>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</si>
  <si>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</si>
  <si>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</si>
  <si>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</si>
  <si>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</si>
  <si>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</si>
  <si>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</si>
  <si>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</si>
  <si>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</si>
  <si>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</si>
  <si>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</si>
  <si>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</si>
  <si>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</si>
  <si>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</si>
  <si>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</si>
  <si>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</si>
  <si>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</si>
  <si>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</si>
  <si>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</si>
  <si>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</si>
  <si>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</si>
  <si>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</si>
  <si>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</si>
  <si>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</si>
  <si>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</si>
  <si>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</si>
  <si>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</si>
  <si>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</si>
  <si>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</si>
  <si>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</si>
  <si>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</si>
  <si>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</si>
  <si>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</si>
  <si>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</si>
  <si>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</si>
  <si>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</si>
  <si>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</si>
  <si>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</si>
  <si>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</si>
  <si>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</si>
  <si>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</si>
  <si>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</si>
  <si>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</si>
  <si>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</si>
  <si>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</si>
  <si>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</si>
  <si>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</si>
  <si>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</si>
  <si>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</si>
  <si>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</si>
  <si>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</si>
  <si>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</si>
  <si>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</si>
  <si>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</si>
  <si>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</si>
  <si>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</si>
  <si>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</si>
  <si>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</si>
  <si>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</si>
  <si>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</si>
  <si>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</si>
  <si>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</si>
  <si>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</si>
  <si>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</si>
  <si>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</si>
  <si>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</si>
  <si>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</si>
  <si>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</si>
  <si>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</si>
  <si>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</si>
  <si>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</si>
  <si>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</si>
  <si>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</si>
  <si>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</si>
  <si>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</si>
  <si>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</si>
  <si>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</si>
  <si>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</si>
  <si>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</si>
  <si>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</si>
  <si>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</si>
  <si>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</si>
  <si>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</si>
  <si>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</si>
  <si>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</si>
  <si>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</si>
  <si>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</si>
  <si>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</si>
  <si>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</si>
  <si>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</si>
  <si>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</si>
  <si>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</si>
  <si>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</si>
  <si>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</si>
  <si>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</si>
  <si>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</si>
  <si>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</si>
  <si>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</si>
  <si>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</si>
  <si>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</si>
  <si>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</si>
  <si>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</si>
  <si>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</si>
  <si>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</si>
  <si>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</si>
  <si>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</si>
  <si>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</si>
  <si>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</si>
  <si>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</si>
  <si>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</si>
  <si>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</si>
  <si>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</si>
  <si>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</si>
  <si>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</si>
  <si>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</si>
  <si>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</si>
  <si>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</si>
  <si>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</si>
  <si>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</si>
  <si>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</si>
  <si>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</si>
  <si>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</si>
  <si>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</si>
  <si>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</si>
  <si>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</si>
  <si>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</si>
  <si>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</si>
  <si>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</si>
  <si>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</si>
  <si>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</si>
  <si>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</si>
  <si>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</si>
  <si>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</si>
  <si>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</si>
  <si>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</si>
  <si>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</si>
  <si>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</si>
  <si>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</si>
  <si>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</si>
  <si>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</si>
  <si>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</si>
  <si>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</si>
  <si>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</si>
  <si>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</si>
  <si>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</si>
  <si>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</si>
  <si>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</si>
  <si>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</si>
  <si>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</si>
  <si>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</si>
  <si>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</si>
  <si>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</si>
  <si>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</si>
  <si>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</si>
  <si>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</si>
  <si>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</si>
  <si>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</si>
  <si>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</si>
  <si>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</si>
  <si>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</si>
  <si>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</si>
  <si>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</si>
  <si>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</si>
  <si>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</si>
  <si>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</si>
  <si>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</si>
  <si>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</si>
  <si>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</si>
  <si>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</si>
  <si>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</si>
  <si>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</si>
  <si>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</si>
  <si>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</si>
  <si>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</si>
  <si>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</si>
  <si>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</si>
  <si>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</si>
  <si>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</si>
  <si>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</si>
  <si>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</si>
  <si>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</si>
  <si>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</si>
  <si>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</si>
  <si>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</si>
  <si>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</si>
  <si>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</si>
  <si>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</si>
  <si>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</si>
  <si>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</si>
  <si>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</si>
  <si>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</si>
  <si>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</si>
  <si>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</si>
  <si>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</si>
  <si>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</si>
  <si>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</si>
  <si>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</si>
  <si>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</si>
  <si>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</si>
  <si>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</si>
  <si>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</si>
  <si>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</si>
  <si>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</si>
  <si>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</si>
  <si>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</si>
  <si>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</si>
  <si>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</si>
  <si>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</si>
  <si>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</si>
  <si>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</si>
  <si>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</si>
  <si>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</si>
  <si>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</si>
  <si>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</si>
  <si>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</si>
  <si>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</si>
  <si>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</si>
  <si>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</si>
  <si>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</si>
  <si>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</si>
  <si>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</si>
  <si>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</si>
  <si>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</si>
  <si>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</si>
  <si>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</si>
  <si>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</si>
  <si>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</si>
  <si>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</si>
  <si>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</si>
  <si>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</si>
  <si>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</si>
  <si>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</si>
  <si>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</si>
  <si>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</si>
  <si>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</si>
  <si>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</si>
  <si>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</si>
  <si>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</si>
  <si>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</si>
  <si>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</si>
  <si>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</si>
  <si>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</si>
  <si>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</si>
  <si>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</si>
  <si>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</si>
  <si>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</si>
  <si>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</si>
  <si>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</si>
  <si>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</si>
  <si>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</si>
  <si>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</si>
  <si>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</si>
  <si>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</si>
  <si>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</si>
  <si>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</si>
  <si>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</si>
  <si>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</si>
  <si>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</si>
  <si>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</si>
  <si>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</si>
  <si>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</si>
  <si>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</si>
  <si>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</si>
  <si>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</si>
  <si>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</si>
  <si>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</si>
  <si>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</si>
  <si>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</si>
  <si>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</si>
  <si>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</si>
  <si>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</si>
  <si>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</si>
  <si>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</si>
  <si>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</si>
  <si>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</si>
  <si>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</si>
  <si>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</si>
  <si>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</si>
  <si>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</si>
  <si>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</si>
  <si>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</si>
  <si>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</si>
  <si>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</si>
  <si>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</si>
  <si>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</si>
  <si>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</si>
  <si>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</si>
  <si>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</si>
  <si>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</si>
  <si>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</si>
  <si>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</si>
  <si>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</si>
  <si>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</si>
  <si>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</si>
  <si>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</si>
  <si>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</si>
  <si>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</si>
  <si>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</si>
  <si>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</si>
  <si>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</si>
  <si>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</si>
  <si>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</si>
  <si>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</si>
  <si>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</si>
  <si>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</si>
  <si>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</si>
  <si>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</si>
  <si>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</si>
  <si>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</si>
  <si>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</si>
  <si>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</si>
  <si>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</si>
  <si>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</si>
  <si>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</si>
  <si>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</si>
  <si>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</si>
  <si>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</si>
  <si>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</si>
  <si>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</si>
  <si>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</si>
  <si>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</si>
  <si>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</si>
  <si>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</si>
  <si>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</si>
  <si>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</si>
  <si>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</si>
  <si>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</si>
  <si>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</si>
  <si>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</si>
  <si>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</si>
  <si>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</si>
  <si>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</si>
  <si>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</si>
  <si>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</si>
  <si>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</si>
  <si>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</si>
  <si>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</si>
  <si>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</si>
  <si>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</si>
  <si>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</si>
  <si>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</si>
  <si>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</si>
  <si>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</si>
  <si>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</si>
  <si>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</si>
  <si>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</si>
  <si>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</si>
  <si>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</si>
  <si>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</si>
  <si>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</si>
  <si>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</si>
  <si>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</si>
  <si>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</si>
  <si>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</si>
  <si>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</si>
  <si>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</si>
  <si>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</si>
  <si>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</si>
  <si>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</si>
  <si>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</si>
  <si>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</si>
  <si>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</si>
  <si>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</si>
  <si>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</si>
  <si>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</si>
  <si>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</si>
  <si>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</si>
  <si>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</si>
  <si>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</si>
  <si>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</si>
  <si>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</si>
  <si>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</si>
  <si>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</si>
  <si>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</si>
  <si>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</si>
  <si>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</si>
  <si>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</si>
  <si>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</si>
  <si>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</si>
  <si>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</si>
  <si>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</si>
  <si>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</si>
  <si>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</si>
  <si>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</si>
  <si>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</si>
  <si>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</si>
  <si>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</si>
  <si>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</si>
  <si>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</si>
  <si>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</si>
  <si>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</si>
  <si>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</si>
  <si>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</si>
  <si>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</si>
  <si>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</si>
  <si>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</si>
  <si>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</si>
  <si>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</si>
  <si>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</si>
  <si>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</si>
  <si>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</si>
  <si>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</si>
  <si>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</si>
  <si>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</si>
  <si>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</si>
  <si>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</si>
  <si>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</si>
  <si>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</si>
  <si>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</si>
  <si>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</si>
  <si>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</si>
  <si>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</si>
  <si>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</si>
  <si>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</si>
  <si>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</si>
  <si>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</si>
  <si>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</si>
  <si>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</si>
  <si>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</si>
  <si>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</si>
  <si>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</si>
  <si>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</si>
  <si>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</si>
  <si>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</si>
  <si>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</si>
  <si>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</si>
  <si>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</si>
  <si>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</si>
  <si>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</si>
  <si>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</si>
  <si>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</si>
  <si>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</si>
  <si>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</si>
  <si>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</si>
  <si>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</si>
  <si>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</si>
  <si>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</si>
  <si>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</si>
  <si>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</si>
  <si>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</si>
  <si>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</si>
  <si>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</si>
  <si>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</si>
  <si>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</si>
  <si>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</si>
  <si>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</si>
  <si>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</si>
  <si>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</si>
  <si>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</si>
  <si>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</si>
  <si>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</si>
  <si>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</si>
  <si>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</si>
  <si>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</si>
  <si>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</si>
  <si>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</si>
  <si>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</si>
  <si>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</si>
  <si>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</si>
  <si>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</si>
  <si>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</si>
  <si>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</si>
  <si>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</si>
  <si>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</si>
  <si>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</si>
  <si>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</si>
  <si>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</si>
  <si>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</si>
  <si>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</si>
  <si>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</si>
  <si>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</si>
  <si>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</si>
  <si>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</si>
  <si>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</si>
  <si>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</si>
  <si>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</si>
  <si>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</si>
  <si>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</si>
  <si>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</si>
  <si>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</si>
  <si>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</si>
  <si>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</si>
  <si>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</si>
  <si>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</si>
  <si>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</si>
  <si>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</si>
  <si>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</si>
  <si>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</si>
  <si>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</si>
  <si>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</si>
  <si>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</si>
  <si>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</si>
  <si>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</si>
  <si>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</si>
  <si>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</si>
  <si>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</si>
  <si>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</si>
  <si>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</si>
  <si>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</si>
  <si>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</si>
  <si>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</si>
  <si>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</si>
  <si>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</si>
  <si>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</si>
  <si>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</si>
  <si>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</si>
  <si>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</si>
  <si>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</si>
  <si>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</si>
  <si>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</si>
  <si>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</si>
  <si>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</si>
  <si>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</si>
  <si>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</si>
  <si>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</si>
  <si>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</si>
  <si>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</si>
  <si>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</si>
  <si>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</si>
  <si>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</si>
  <si>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</si>
  <si>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</si>
  <si>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</si>
  <si>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</si>
  <si>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</si>
  <si>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</si>
  <si>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</si>
  <si>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</si>
  <si>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</si>
  <si>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</si>
  <si>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</si>
  <si>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</si>
  <si>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</si>
  <si>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</si>
  <si>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</si>
  <si>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</si>
  <si>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</si>
  <si>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</si>
  <si>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</si>
  <si>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</si>
  <si>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</si>
  <si>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</si>
  <si>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</si>
  <si>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</si>
  <si>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</si>
  <si>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</si>
  <si>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</si>
  <si>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</si>
  <si>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</si>
  <si>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</si>
  <si>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</si>
  <si>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</si>
  <si>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</si>
  <si>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</si>
  <si>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</si>
  <si>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</si>
  <si>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</si>
  <si>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</si>
  <si>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</si>
  <si>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</si>
  <si>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</si>
  <si>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</si>
  <si>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</si>
  <si>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</si>
  <si>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</si>
  <si>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</si>
  <si>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</si>
  <si>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</si>
  <si>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</si>
  <si>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</si>
  <si>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</si>
  <si>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</si>
  <si>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</si>
  <si>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</si>
  <si>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</si>
  <si>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</si>
  <si>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</si>
  <si>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</si>
  <si>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</si>
  <si>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</si>
  <si>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</si>
  <si>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</si>
  <si>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</si>
  <si>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</si>
  <si>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</si>
  <si>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</si>
  <si>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</si>
  <si>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</si>
  <si>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</si>
  <si>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</si>
  <si>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</si>
  <si>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</si>
  <si>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</si>
  <si>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</si>
  <si>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</si>
  <si>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</si>
  <si>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</si>
  <si>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</si>
  <si>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</si>
  <si>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</si>
  <si>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</si>
  <si>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</si>
  <si>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</si>
  <si>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</si>
  <si>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</si>
  <si>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</si>
  <si>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</si>
  <si>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</si>
  <si>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</si>
  <si>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</si>
  <si>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</si>
  <si>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</si>
  <si>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</si>
  <si>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</si>
  <si>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</si>
  <si>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</si>
  <si>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</si>
  <si>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</si>
  <si>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</si>
  <si>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</si>
  <si>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</si>
  <si>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</si>
  <si>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</si>
  <si>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</si>
  <si>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</si>
  <si>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</si>
  <si>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</si>
  <si>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</si>
  <si>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</si>
  <si>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</si>
  <si>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</si>
  <si>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</si>
  <si>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</si>
  <si>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</si>
  <si>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</si>
  <si>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</si>
  <si>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</si>
  <si>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</si>
  <si>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</si>
  <si>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</si>
  <si>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</si>
  <si>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</si>
  <si>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</si>
  <si>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</si>
  <si>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</si>
  <si>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</si>
  <si>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</si>
  <si>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</si>
  <si>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</si>
  <si>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</si>
  <si>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</si>
  <si>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</si>
  <si>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</si>
  <si>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</si>
  <si>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</si>
  <si>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</si>
  <si>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</si>
  <si>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</si>
  <si>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</si>
  <si>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</si>
  <si>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</si>
  <si>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</si>
  <si>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</si>
  <si>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</si>
  <si>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</si>
  <si>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</si>
  <si>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</si>
  <si>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</si>
  <si>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</si>
  <si>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</si>
  <si>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</si>
  <si>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</si>
  <si>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</si>
  <si>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</si>
  <si>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</si>
  <si>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</si>
  <si>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</si>
  <si>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</si>
  <si>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</si>
  <si>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</si>
  <si>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</si>
  <si>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</si>
  <si>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</si>
  <si>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</si>
  <si>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</si>
  <si>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</si>
  <si>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</si>
  <si>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</si>
  <si>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</si>
  <si>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</si>
  <si>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</si>
  <si>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</si>
  <si>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</si>
  <si>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</si>
  <si>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</si>
  <si>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</si>
  <si>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</si>
  <si>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</si>
  <si>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</si>
  <si>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</si>
  <si>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</si>
  <si>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</si>
  <si>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</si>
  <si>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</si>
  <si>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</si>
  <si>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</si>
  <si>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</si>
  <si>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</si>
  <si>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</si>
  <si>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</si>
  <si>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</si>
  <si>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</si>
  <si>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</si>
  <si>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</si>
  <si>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</si>
  <si>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</si>
  <si>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</si>
  <si>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</si>
  <si>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</si>
  <si>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</si>
  <si>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</si>
  <si>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</si>
  <si>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</si>
  <si>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</si>
  <si>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</si>
  <si>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</si>
  <si>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</si>
  <si>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</si>
  <si>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</si>
  <si>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</si>
  <si>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</si>
  <si>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</si>
  <si>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</si>
  <si>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</si>
  <si>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</si>
  <si>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</si>
  <si>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</si>
  <si>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</si>
  <si>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</si>
  <si>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</si>
  <si>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</si>
  <si>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</si>
  <si>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</si>
  <si>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</si>
  <si>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</si>
  <si>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</si>
  <si>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</si>
  <si>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</si>
  <si>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</si>
  <si>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</si>
  <si>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</si>
  <si>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</si>
  <si>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</si>
  <si>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</si>
  <si>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</si>
  <si>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</si>
  <si>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</si>
  <si>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</si>
  <si>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</si>
  <si>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</si>
  <si>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</si>
  <si>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</si>
  <si>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</si>
  <si>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</si>
  <si>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</si>
  <si>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</si>
  <si>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</si>
  <si>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</si>
  <si>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</si>
  <si>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</si>
  <si>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</si>
  <si>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</si>
  <si>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</si>
  <si>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</si>
  <si>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</si>
  <si>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</si>
  <si>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</si>
  <si>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</si>
  <si>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</si>
  <si>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</si>
  <si>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</si>
  <si>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</si>
  <si>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</si>
  <si>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</si>
  <si>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</si>
  <si>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</si>
  <si>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</si>
  <si>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</si>
  <si>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</si>
  <si>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</si>
  <si>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</si>
  <si>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</si>
  <si>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</si>
  <si>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</si>
  <si>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</si>
  <si>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</si>
  <si>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</si>
  <si>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</si>
  <si>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</si>
  <si>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</si>
  <si>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</si>
  <si>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</si>
  <si>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</si>
  <si>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</si>
  <si>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</si>
  <si>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</si>
  <si>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</si>
  <si>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</si>
  <si>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</si>
  <si>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</si>
  <si>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</si>
  <si>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</si>
  <si>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</si>
  <si>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</si>
  <si>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</si>
  <si>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</si>
  <si>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</si>
  <si>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</si>
  <si>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</si>
  <si>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</si>
  <si>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</si>
  <si>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</si>
  <si>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</si>
  <si>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</si>
  <si>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</si>
  <si>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</si>
  <si>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</si>
  <si>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</si>
  <si>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</si>
  <si>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</si>
  <si>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</si>
  <si>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</si>
  <si>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</si>
  <si>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</si>
  <si>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</si>
  <si>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</si>
  <si>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</si>
  <si>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</si>
  <si>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</si>
  <si>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</si>
  <si>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</si>
  <si>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</si>
  <si>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</si>
  <si>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</si>
  <si>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</si>
  <si>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</si>
  <si>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</si>
  <si>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</si>
  <si>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</si>
  <si>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</si>
  <si>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</si>
  <si>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</si>
  <si>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</si>
  <si>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</si>
  <si>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</si>
  <si>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</si>
  <si>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</si>
  <si>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</si>
  <si>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</si>
  <si>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</si>
  <si>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</si>
  <si>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</si>
  <si>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</si>
  <si>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</si>
  <si>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</si>
  <si>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</si>
  <si>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</si>
  <si>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</si>
  <si>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</si>
  <si>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</si>
  <si>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</si>
  <si>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</si>
  <si>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</si>
  <si>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</si>
  <si>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</si>
  <si>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</si>
  <si>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</si>
  <si>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</si>
  <si>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</si>
  <si>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</si>
  <si>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</si>
  <si>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</si>
  <si>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</si>
  <si>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</si>
  <si>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</si>
  <si>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</si>
  <si>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</si>
  <si>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</si>
  <si>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</si>
  <si>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</si>
  <si>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</si>
  <si>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</si>
  <si>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</si>
  <si>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</si>
  <si>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</si>
  <si>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</si>
  <si>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</si>
  <si>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</si>
  <si>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</si>
  <si>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</si>
  <si>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</si>
  <si>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</si>
  <si>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</si>
  <si>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</si>
  <si>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</si>
  <si>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</si>
  <si>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</si>
  <si>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</si>
  <si>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</si>
  <si>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</si>
  <si>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</si>
  <si>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</si>
  <si>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</si>
  <si>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</si>
  <si>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</si>
  <si>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</si>
  <si>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</si>
  <si>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</si>
  <si>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</si>
  <si>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</si>
  <si>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</si>
  <si>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</si>
  <si>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</si>
  <si>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</si>
  <si>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</si>
  <si>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</si>
  <si>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</si>
  <si>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</si>
  <si>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</si>
  <si>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</si>
  <si>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</si>
  <si>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</si>
  <si>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</si>
  <si>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</si>
  <si>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</si>
  <si>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</si>
  <si>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</si>
  <si>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</si>
  <si>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</si>
  <si>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</si>
  <si>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</si>
  <si>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</si>
  <si>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</si>
  <si>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</si>
  <si>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</si>
  <si>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</si>
  <si>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</si>
  <si>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</si>
  <si>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</si>
  <si>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</si>
  <si>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</si>
  <si>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</si>
  <si>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</si>
  <si>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</si>
  <si>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</si>
  <si>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</si>
  <si>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</si>
  <si>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</si>
  <si>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</si>
  <si>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</si>
  <si>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</si>
  <si>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</si>
  <si>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</si>
  <si>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</si>
  <si>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</si>
  <si>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</si>
  <si>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</si>
  <si>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</si>
  <si>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</si>
  <si>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</si>
  <si>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</si>
  <si>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</si>
  <si>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</si>
  <si>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</si>
  <si>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</si>
  <si>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</si>
  <si>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</si>
  <si>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</si>
  <si>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</si>
  <si>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</si>
  <si>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</si>
  <si>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</si>
  <si>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</si>
  <si>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</si>
  <si>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</si>
  <si>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</si>
  <si>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</si>
  <si>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</si>
  <si>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</si>
  <si>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</si>
  <si>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</si>
  <si>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</si>
  <si>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</si>
  <si>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</si>
  <si>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</si>
  <si>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</si>
  <si>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</si>
  <si>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</si>
  <si>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</si>
  <si>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</si>
  <si>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</si>
  <si>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</si>
  <si>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</si>
  <si>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</si>
  <si>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</si>
  <si>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</si>
  <si>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</si>
  <si>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</si>
  <si>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</si>
  <si>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</si>
  <si>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</si>
  <si>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</si>
  <si>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</si>
  <si>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</si>
  <si>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</si>
  <si>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</si>
  <si>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</si>
  <si>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</si>
  <si>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</si>
  <si>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</si>
  <si>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</si>
  <si>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</si>
  <si>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</si>
  <si>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</si>
  <si>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</si>
  <si>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</si>
  <si>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</si>
  <si>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</si>
  <si>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</si>
  <si>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</si>
  <si>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</si>
  <si>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</si>
  <si>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</si>
  <si>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</si>
  <si>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</si>
  <si>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</si>
  <si>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</si>
  <si>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</si>
  <si>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</si>
  <si>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</si>
  <si>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</si>
  <si>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</si>
  <si>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</si>
  <si>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</si>
  <si>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</si>
  <si>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</si>
  <si>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</si>
  <si>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</si>
  <si>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</si>
  <si>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</si>
  <si>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</si>
  <si>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</si>
  <si>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</si>
  <si>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</si>
  <si>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</si>
  <si>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</si>
  <si>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</si>
  <si>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</si>
  <si>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</si>
  <si>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</si>
  <si>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</si>
  <si>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</si>
  <si>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</si>
  <si>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</si>
  <si>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</si>
  <si>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</si>
  <si>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</si>
  <si>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</si>
  <si>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</si>
  <si>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</si>
  <si>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</si>
  <si>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</si>
  <si>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</si>
  <si>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</si>
  <si>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</si>
  <si>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</si>
  <si>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</si>
  <si>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</si>
  <si>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</si>
  <si>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</si>
  <si>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</si>
  <si>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</si>
  <si>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</si>
  <si>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</si>
  <si>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</si>
  <si>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</si>
  <si>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</si>
  <si>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</si>
  <si>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</si>
  <si>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</si>
  <si>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</si>
  <si>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</si>
  <si>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</si>
  <si>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</si>
  <si>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</si>
  <si>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</si>
  <si>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</si>
  <si>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</si>
  <si>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</si>
  <si>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</si>
  <si>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</si>
  <si>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</si>
  <si>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</si>
  <si>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</si>
  <si>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</si>
  <si>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</si>
  <si>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</si>
  <si>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</si>
  <si>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</si>
  <si>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</si>
  <si>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</si>
  <si>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</si>
  <si>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</si>
  <si>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</si>
  <si>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</si>
  <si>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</si>
  <si>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</si>
  <si>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</si>
  <si>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</si>
  <si>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</si>
  <si>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</si>
  <si>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</si>
  <si>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</si>
  <si>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</si>
  <si>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</si>
  <si>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</si>
  <si>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</si>
  <si>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</si>
  <si>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</si>
  <si>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</si>
  <si>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</si>
  <si>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</si>
  <si>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</si>
  <si>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</si>
  <si>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</si>
  <si>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</si>
  <si>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</si>
  <si>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</si>
  <si>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</si>
  <si>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</si>
  <si>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</si>
  <si>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</si>
  <si>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</si>
  <si>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</si>
  <si>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</si>
  <si>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</si>
  <si>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</si>
  <si>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</si>
  <si>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</si>
  <si>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</si>
  <si>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</si>
  <si>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</si>
  <si>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</si>
  <si>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</si>
  <si>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</si>
  <si>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</si>
  <si>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</si>
  <si>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</si>
  <si>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</si>
  <si>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</si>
  <si>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</si>
  <si>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</si>
  <si>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</si>
  <si>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</si>
  <si>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</si>
  <si>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</si>
  <si>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</si>
  <si>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</si>
  <si>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</si>
  <si>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</si>
  <si>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</si>
  <si>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</si>
  <si>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</si>
  <si>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</si>
  <si>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</si>
  <si>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</si>
  <si>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</si>
  <si>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</si>
  <si>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</si>
  <si>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</si>
  <si>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</si>
  <si>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</si>
  <si>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</si>
  <si>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</si>
  <si>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</si>
  <si>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</si>
  <si>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</si>
  <si>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</si>
  <si>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</si>
  <si>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</si>
  <si>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</si>
  <si>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</si>
  <si>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</si>
  <si>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</si>
  <si>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</si>
  <si>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</si>
  <si>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</si>
  <si>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</si>
  <si>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</si>
  <si>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</si>
  <si>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</si>
  <si>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</si>
  <si>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</si>
  <si>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</si>
  <si>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</si>
  <si>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</si>
  <si>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</si>
  <si>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</si>
  <si>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</si>
  <si>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</si>
  <si>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</si>
  <si>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</si>
  <si>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</si>
  <si>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</si>
  <si>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</si>
  <si>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</si>
  <si>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</si>
  <si>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</si>
  <si>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</si>
  <si>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</si>
  <si>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</si>
  <si>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</si>
  <si>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</si>
  <si>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</si>
  <si>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</si>
  <si>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</si>
  <si>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</si>
  <si>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</si>
  <si>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</si>
  <si>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</si>
  <si>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</si>
  <si>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</si>
  <si>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</si>
  <si>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</si>
  <si>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</si>
  <si>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</si>
  <si>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</si>
  <si>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</si>
  <si>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</si>
  <si>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</si>
  <si>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</si>
  <si>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</si>
  <si>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</si>
  <si>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</si>
  <si>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</si>
  <si>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</si>
  <si>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</si>
  <si>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</si>
  <si>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</si>
  <si>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</si>
  <si>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</si>
  <si>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</si>
  <si>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</si>
  <si>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</si>
  <si>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</si>
  <si>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</si>
  <si>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</si>
  <si>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</si>
  <si>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</si>
  <si>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</si>
  <si>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</si>
  <si>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</si>
  <si>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</si>
  <si>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</si>
  <si>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</si>
  <si>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</si>
  <si>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</si>
  <si>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</si>
  <si>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</si>
  <si>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</si>
  <si>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</si>
  <si>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</si>
  <si>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</si>
  <si>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</si>
  <si>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</si>
  <si>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</si>
  <si>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</si>
  <si>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</si>
  <si>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</si>
  <si>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</si>
  <si>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</si>
  <si>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</si>
  <si>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</si>
  <si>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</si>
  <si>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</si>
  <si>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</si>
  <si>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</si>
  <si>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</si>
  <si>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</si>
  <si>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</si>
  <si>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</si>
  <si>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</si>
  <si>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</si>
  <si>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</si>
  <si>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</si>
  <si>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</si>
  <si>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</si>
  <si>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</si>
  <si>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</si>
  <si>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</si>
  <si>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</si>
  <si>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</si>
  <si>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</si>
  <si>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</si>
  <si>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</si>
  <si>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</si>
  <si>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</si>
  <si>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</si>
  <si>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</si>
  <si>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</si>
  <si>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</si>
  <si>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</si>
  <si>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</si>
  <si>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</si>
  <si>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</si>
  <si>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</si>
  <si>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</si>
  <si>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</si>
  <si>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</si>
  <si>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</si>
  <si>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</si>
  <si>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</si>
  <si>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</si>
  <si>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</si>
  <si>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</si>
  <si>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</si>
  <si>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</si>
  <si>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</si>
  <si>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</si>
  <si>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</si>
  <si>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</si>
  <si>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</si>
  <si>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</si>
  <si>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</si>
  <si>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</si>
  <si>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</si>
  <si>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</si>
  <si>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</si>
  <si>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</si>
  <si>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</si>
  <si>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</si>
  <si>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</si>
  <si>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</si>
  <si>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</si>
  <si>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</si>
  <si>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</si>
  <si>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</si>
  <si>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</si>
  <si>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</si>
  <si>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</si>
  <si>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</si>
  <si>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</si>
  <si>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</si>
  <si>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</si>
  <si>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</si>
  <si>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</si>
  <si>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</si>
  <si>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</si>
  <si>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</si>
  <si>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</si>
  <si>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</si>
  <si>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</si>
  <si>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</si>
  <si>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</si>
  <si>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</si>
  <si>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</si>
  <si>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</si>
  <si>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</si>
  <si>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</si>
  <si>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</si>
  <si>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</si>
  <si>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</si>
  <si>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</si>
  <si>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</si>
  <si>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</si>
  <si>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</si>
  <si>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</si>
  <si>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</si>
  <si>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</si>
  <si>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</si>
  <si>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</si>
  <si>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</si>
  <si>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</si>
  <si>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</si>
  <si>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</si>
  <si>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</si>
  <si>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</si>
  <si>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</si>
  <si>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</si>
  <si>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</si>
  <si>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</si>
  <si>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</si>
  <si>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</si>
  <si>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</si>
  <si>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</si>
  <si>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</si>
  <si>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</si>
  <si>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</si>
  <si>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</si>
  <si>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</si>
  <si>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</si>
  <si>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</si>
  <si>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</si>
  <si>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</si>
  <si>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</si>
  <si>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</si>
  <si>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</si>
  <si>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</si>
  <si>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</si>
  <si>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</si>
  <si>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</si>
  <si>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</si>
  <si>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</si>
  <si>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</si>
  <si>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</si>
  <si>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</si>
  <si>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</si>
  <si>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</si>
  <si>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</si>
  <si>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</si>
  <si>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</si>
  <si>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</si>
  <si>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</si>
  <si>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</si>
  <si>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</si>
  <si>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</si>
  <si>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</si>
  <si>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</si>
  <si>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</si>
  <si>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</si>
  <si>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</si>
  <si>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</si>
  <si>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</si>
  <si>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</si>
  <si>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</si>
  <si>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</si>
  <si>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</si>
  <si>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</si>
  <si>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</si>
  <si>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</si>
  <si>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</si>
  <si>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</si>
  <si>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</si>
  <si>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</si>
  <si>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</si>
  <si>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</si>
  <si>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</si>
  <si>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</si>
  <si>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</si>
  <si>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</si>
  <si>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</si>
  <si>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</si>
  <si>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</si>
  <si>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</si>
  <si>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</si>
  <si>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</si>
  <si>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</si>
  <si>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</si>
  <si>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</si>
  <si>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</si>
  <si>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</si>
  <si>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</si>
  <si>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</si>
  <si>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</si>
  <si>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</si>
  <si>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</si>
  <si>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</si>
  <si>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</si>
  <si>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</si>
  <si>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</si>
  <si>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</si>
  <si>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</si>
  <si>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</si>
  <si>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</si>
  <si>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</si>
  <si>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</si>
  <si>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</si>
  <si>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</si>
  <si>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</si>
  <si>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</si>
  <si>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</si>
  <si>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</si>
  <si>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</si>
  <si>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</si>
  <si>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</si>
  <si>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</si>
  <si>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</si>
  <si>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</si>
  <si>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</si>
  <si>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</si>
  <si>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</si>
  <si>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</si>
  <si>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</si>
  <si>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</si>
  <si>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</si>
  <si>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</si>
  <si>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</si>
  <si>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</si>
  <si>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</si>
  <si>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</si>
  <si>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</si>
  <si>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</si>
  <si>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</si>
  <si>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</si>
  <si>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</si>
  <si>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</si>
  <si>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</si>
  <si>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</si>
  <si>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</si>
  <si>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</si>
  <si>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</si>
  <si>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</si>
  <si>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</si>
  <si>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</si>
  <si>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</si>
  <si>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</si>
  <si>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</si>
  <si>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</si>
  <si>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</si>
  <si>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</si>
  <si>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</si>
  <si>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</si>
  <si>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</si>
  <si>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</si>
  <si>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</si>
  <si>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</si>
  <si>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</si>
  <si>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</si>
  <si>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</si>
  <si>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</si>
  <si>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</si>
  <si>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</si>
  <si>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</si>
  <si>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</si>
  <si>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</si>
  <si>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</si>
  <si>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</si>
  <si>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</si>
  <si>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</si>
  <si>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</si>
  <si>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</si>
  <si>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</si>
  <si>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</si>
  <si>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</si>
  <si>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</si>
  <si>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</si>
  <si>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</si>
  <si>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</si>
  <si>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</si>
  <si>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</si>
  <si>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</si>
  <si>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</si>
  <si>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</si>
  <si>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</si>
  <si>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</si>
  <si>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</si>
  <si>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</si>
  <si>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</si>
  <si>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</si>
  <si>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</si>
  <si>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</si>
  <si>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</si>
  <si>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</si>
  <si>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</si>
  <si>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</si>
  <si>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</si>
  <si>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</si>
  <si>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</si>
  <si>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</si>
  <si>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</si>
  <si>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</si>
  <si>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</si>
  <si>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</si>
  <si>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</si>
  <si>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</si>
  <si>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</si>
  <si>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</si>
  <si>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</si>
  <si>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</si>
  <si>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</si>
  <si>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</si>
  <si>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</si>
  <si>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</si>
  <si>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</si>
  <si>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</si>
  <si>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</si>
  <si>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</si>
  <si>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</si>
  <si>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</si>
  <si>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</si>
  <si>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</si>
  <si>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</si>
  <si>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</si>
  <si>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</si>
  <si>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</si>
  <si>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</si>
  <si>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</si>
  <si>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</si>
  <si>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</si>
  <si>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</si>
  <si>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</si>
  <si>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</si>
  <si>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</si>
  <si>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</si>
  <si>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</si>
  <si>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</si>
  <si>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</si>
  <si>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</si>
  <si>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</si>
  <si>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</si>
  <si>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</si>
  <si>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</si>
  <si>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</si>
  <si>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</si>
  <si>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</si>
  <si>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</si>
  <si>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</si>
  <si>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</si>
  <si>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</si>
  <si>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</si>
  <si>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</si>
  <si>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</si>
  <si>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</si>
  <si>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</si>
  <si>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</si>
  <si>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</si>
  <si>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</si>
  <si>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</si>
  <si>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</si>
  <si>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</si>
  <si>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</si>
  <si>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</si>
  <si>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</si>
  <si>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</si>
  <si>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</si>
  <si>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</si>
  <si>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</si>
  <si>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</si>
  <si>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</si>
  <si>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</si>
  <si>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</si>
  <si>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</si>
  <si>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</si>
  <si>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</si>
  <si>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</si>
  <si>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</si>
  <si>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</si>
  <si>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</si>
  <si>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</si>
  <si>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</si>
  <si>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</si>
  <si>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</si>
  <si>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</si>
  <si>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</si>
  <si>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</si>
  <si>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</si>
  <si>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</si>
  <si>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</si>
  <si>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</si>
  <si>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</si>
  <si>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</si>
  <si>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</si>
  <si>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</si>
  <si>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</si>
  <si>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</si>
  <si>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</si>
  <si>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</si>
  <si>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</si>
  <si>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</si>
  <si>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</si>
  <si>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</si>
  <si>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</si>
  <si>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</si>
  <si>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</si>
  <si>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</si>
  <si>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</si>
  <si>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</si>
  <si>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</si>
  <si>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</si>
  <si>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</si>
  <si>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</si>
  <si>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</si>
  <si>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</si>
  <si>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</si>
  <si>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</si>
  <si>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</si>
  <si>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</si>
  <si>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</si>
  <si>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</si>
  <si>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</si>
  <si>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</si>
  <si>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</si>
  <si>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</si>
  <si>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</si>
  <si>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</si>
  <si>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</si>
  <si>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</si>
  <si>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</si>
  <si>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</si>
  <si>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</si>
  <si>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</si>
  <si>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</si>
  <si>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</si>
  <si>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</si>
  <si>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</si>
  <si>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</si>
  <si>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</si>
  <si>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</si>
  <si>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</si>
  <si>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</si>
  <si>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</si>
  <si>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</si>
  <si>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</si>
  <si>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</si>
  <si>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</si>
  <si>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</si>
  <si>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</si>
  <si>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</si>
  <si>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</si>
  <si>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</si>
  <si>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</si>
  <si>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</si>
  <si>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</si>
  <si>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</si>
  <si>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</si>
  <si>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</si>
  <si>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</si>
  <si>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</si>
  <si>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</si>
  <si>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</si>
  <si>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</si>
  <si>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</si>
  <si>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</si>
  <si>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</si>
  <si>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</si>
  <si>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</si>
  <si>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</si>
  <si>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</si>
  <si>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</si>
  <si>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</si>
  <si>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</si>
  <si>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</si>
  <si>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</si>
  <si>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</si>
  <si>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</si>
  <si>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</si>
  <si>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</si>
  <si>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</si>
  <si>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</si>
  <si>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</si>
  <si>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</si>
  <si>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</si>
  <si>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</si>
  <si>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</si>
  <si>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</si>
  <si>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</si>
  <si>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</si>
  <si>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</si>
  <si>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</si>
  <si>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</si>
  <si>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</si>
  <si>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</si>
  <si>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</si>
  <si>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</si>
  <si>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</si>
  <si>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</si>
  <si>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</si>
  <si>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</si>
  <si>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</si>
  <si>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</si>
  <si>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</si>
  <si>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</si>
  <si>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</si>
  <si>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</si>
  <si>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</si>
  <si>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</si>
  <si>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</si>
  <si>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</si>
  <si>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</si>
  <si>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</si>
  <si>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</si>
  <si>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</si>
  <si>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</si>
  <si>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</si>
  <si>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</si>
  <si>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</si>
  <si>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</si>
  <si>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</si>
  <si>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</si>
  <si>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</si>
  <si>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</si>
  <si>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</si>
  <si>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</si>
  <si>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</si>
  <si>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</si>
  <si>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</si>
  <si>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</si>
  <si>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</si>
  <si>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</si>
  <si>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</si>
  <si>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</si>
  <si>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</si>
  <si>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</si>
  <si>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</si>
  <si>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</si>
  <si>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</si>
  <si>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</si>
  <si>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</si>
  <si>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</si>
  <si>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</si>
  <si>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</si>
  <si>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</si>
  <si>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</si>
  <si>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</si>
  <si>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</si>
  <si>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</si>
  <si>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</si>
  <si>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</si>
  <si>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</si>
  <si>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</si>
  <si>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</si>
  <si>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</si>
  <si>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</si>
  <si>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</si>
  <si>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</si>
  <si>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</si>
  <si>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</si>
  <si>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</si>
  <si>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</si>
  <si>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</si>
  <si>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</si>
  <si>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</si>
  <si>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</si>
  <si>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</si>
  <si>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</si>
  <si>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</si>
  <si>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</si>
  <si>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</si>
  <si>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</si>
  <si>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</si>
  <si>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</si>
  <si>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</si>
  <si>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</si>
  <si>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</si>
  <si>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</si>
  <si>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</si>
  <si>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</si>
  <si>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</si>
  <si>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</si>
  <si>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</si>
  <si>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</si>
  <si>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</si>
  <si>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</si>
  <si>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</si>
  <si>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</si>
  <si>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</si>
  <si>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</si>
  <si>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</si>
  <si>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</si>
  <si>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</si>
  <si>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</si>
  <si>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</si>
  <si>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</si>
  <si>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</si>
  <si>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</si>
  <si>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</si>
  <si>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</si>
  <si>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</si>
  <si>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</si>
  <si>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</si>
  <si>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</si>
  <si>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</si>
  <si>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</si>
  <si>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</si>
  <si>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</si>
  <si>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</si>
  <si>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</si>
  <si>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</si>
  <si>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</si>
  <si>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</si>
  <si>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</si>
  <si>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</si>
  <si>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</si>
  <si>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</si>
  <si>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</si>
  <si>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</si>
  <si>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</si>
  <si>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</si>
  <si>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</si>
  <si>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</si>
  <si>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</si>
  <si>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</si>
  <si>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</si>
  <si>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</si>
  <si>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</si>
  <si>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</si>
  <si>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</si>
  <si>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</si>
  <si>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</si>
  <si>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</si>
  <si>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</si>
  <si>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</si>
  <si>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</si>
  <si>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</si>
  <si>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</si>
  <si>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</si>
  <si>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</si>
  <si>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</si>
  <si>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</si>
  <si>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</si>
  <si>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</si>
  <si>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</si>
  <si>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</si>
  <si>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</si>
  <si>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</si>
  <si>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</si>
  <si>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</si>
  <si>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</si>
  <si>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</si>
  <si>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</si>
  <si>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</si>
  <si>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</si>
  <si>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</si>
  <si>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</si>
  <si>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</si>
  <si>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</si>
  <si>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</si>
  <si>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</si>
  <si>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</si>
  <si>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</si>
  <si>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</si>
  <si>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</si>
  <si>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</si>
  <si>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</si>
  <si>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</si>
  <si>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</si>
  <si>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</si>
  <si>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</si>
  <si>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</si>
  <si>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</si>
  <si>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</si>
  <si>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</si>
  <si>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</si>
  <si>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</si>
  <si>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</si>
  <si>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</si>
  <si>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</si>
  <si>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</si>
  <si>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</si>
  <si>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</si>
  <si>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</si>
  <si>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</si>
  <si>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</si>
  <si>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</si>
  <si>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</si>
  <si>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</si>
  <si>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</si>
  <si>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</si>
  <si>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</si>
  <si>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</si>
  <si>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</si>
  <si>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</si>
  <si>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</si>
  <si>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</si>
  <si>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</si>
  <si>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</si>
  <si>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</si>
  <si>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</si>
  <si>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</si>
  <si>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</si>
  <si>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</si>
  <si>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</si>
  <si>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</si>
  <si>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</si>
  <si>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</si>
  <si>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</si>
  <si>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</si>
  <si>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</si>
  <si>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</si>
  <si>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</si>
  <si>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</si>
  <si>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</si>
  <si>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</si>
  <si>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</si>
  <si>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</si>
  <si>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</si>
  <si>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</si>
  <si>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</si>
  <si>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</si>
  <si>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</si>
  <si>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</si>
  <si>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</si>
  <si>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</si>
  <si>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</si>
  <si>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</si>
  <si>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</si>
  <si>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</si>
  <si>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</si>
  <si>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</si>
  <si>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</si>
  <si>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</si>
  <si>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</si>
  <si>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</si>
  <si>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</si>
  <si>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</si>
  <si>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</si>
  <si>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</si>
  <si>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</si>
  <si>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</si>
  <si>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</si>
  <si>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</si>
  <si>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</si>
  <si>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</si>
  <si>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</si>
  <si>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</si>
  <si>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</si>
  <si>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</si>
  <si>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</si>
  <si>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</si>
  <si>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</si>
  <si>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</si>
  <si>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</si>
  <si>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</si>
  <si>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</si>
  <si>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</si>
  <si>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</si>
  <si>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</si>
  <si>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</si>
  <si>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</si>
  <si>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</si>
  <si>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</si>
  <si>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</si>
  <si>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</si>
  <si>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</si>
  <si>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</si>
  <si>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</si>
  <si>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</si>
  <si>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</si>
  <si>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</si>
  <si>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</si>
  <si>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</si>
  <si>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</si>
  <si>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</si>
  <si>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</si>
  <si>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</si>
  <si>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</si>
  <si>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</si>
  <si>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</si>
  <si>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</si>
  <si>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</si>
  <si>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</si>
  <si>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</si>
  <si>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</si>
  <si>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</si>
  <si>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</si>
  <si>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</si>
  <si>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</si>
  <si>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</si>
  <si>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</si>
  <si>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</si>
  <si>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</si>
  <si>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</si>
  <si>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</si>
  <si>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</si>
  <si>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</si>
  <si>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</si>
  <si>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</si>
  <si>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</si>
  <si>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</si>
  <si>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</si>
  <si>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</si>
  <si>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</si>
  <si>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</si>
  <si>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</si>
  <si>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</si>
  <si>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</si>
  <si>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</si>
  <si>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</si>
  <si>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</si>
  <si>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</si>
  <si>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</si>
  <si>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</si>
  <si>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</si>
  <si>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</si>
  <si>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</si>
  <si>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</si>
  <si>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</si>
  <si>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</si>
  <si>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</si>
  <si>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</si>
  <si>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</si>
  <si>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</si>
  <si>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</si>
  <si>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</si>
  <si>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</si>
  <si>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</si>
  <si>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</si>
  <si>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</si>
  <si>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</si>
  <si>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</si>
  <si>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</si>
  <si>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</si>
  <si>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</si>
  <si>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</si>
  <si>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</si>
  <si>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</si>
  <si>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</si>
  <si>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</si>
  <si>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</si>
  <si>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</si>
  <si>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</si>
  <si>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</si>
  <si>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</si>
  <si>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</si>
  <si>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</si>
  <si>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</si>
  <si>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</si>
  <si>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</si>
  <si>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</si>
  <si>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</si>
  <si>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</si>
  <si>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</si>
  <si>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</si>
  <si>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</si>
  <si>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</si>
  <si>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</si>
  <si>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</si>
  <si>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</si>
  <si>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</si>
  <si>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</si>
  <si>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</si>
  <si>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</si>
  <si>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</si>
  <si>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</si>
  <si>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</si>
  <si>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</si>
  <si>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</si>
  <si>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</si>
  <si>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</si>
  <si>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</si>
  <si>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</si>
  <si>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</si>
  <si>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</si>
  <si>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</si>
  <si>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</si>
  <si>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</si>
  <si>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</si>
  <si>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</si>
  <si>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</si>
  <si>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</si>
  <si>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</si>
  <si>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</si>
  <si>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</si>
  <si>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</si>
  <si>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</si>
  <si>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</si>
  <si>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</si>
  <si>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</si>
  <si>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</si>
  <si>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</si>
  <si>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</si>
  <si>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</si>
  <si>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</si>
  <si>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</si>
  <si>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</si>
  <si>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</si>
  <si>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</si>
  <si>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</si>
  <si>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</si>
  <si>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</si>
  <si>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</si>
  <si>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</si>
  <si>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</si>
  <si>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</si>
  <si>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</si>
  <si>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</si>
  <si>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</si>
  <si>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</si>
  <si>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</si>
  <si>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</si>
  <si>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</si>
  <si>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</si>
  <si>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</si>
  <si>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</si>
  <si>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</si>
  <si>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</si>
  <si>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</si>
  <si>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</si>
  <si>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</si>
  <si>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</si>
  <si>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</si>
  <si>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</si>
  <si>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</si>
  <si>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</si>
  <si>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</si>
  <si>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</si>
  <si>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</si>
  <si>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</si>
  <si>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</si>
  <si>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</si>
  <si>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</si>
  <si>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</si>
  <si>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</si>
  <si>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</si>
  <si>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</si>
  <si>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</si>
  <si>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</si>
  <si>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</si>
  <si>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</si>
  <si>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</si>
  <si>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</si>
  <si>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</si>
  <si>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</si>
  <si>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</si>
  <si>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</si>
  <si>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</si>
  <si>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</si>
  <si>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</si>
  <si>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</si>
  <si>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</si>
  <si>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</si>
  <si>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</si>
  <si>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</si>
  <si>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</si>
  <si>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</si>
  <si>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</si>
  <si>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</si>
  <si>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</si>
  <si>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</si>
  <si>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</si>
  <si>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</si>
  <si>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</si>
  <si>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</si>
  <si>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</si>
  <si>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</si>
  <si>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</si>
  <si>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</si>
  <si>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</si>
  <si>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</si>
  <si>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</si>
  <si>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</si>
  <si>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</si>
  <si>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</si>
  <si>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</si>
  <si>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</si>
  <si>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</si>
  <si>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</si>
  <si>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</si>
  <si>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</si>
  <si>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</si>
  <si>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</si>
  <si>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</si>
  <si>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</si>
  <si>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</si>
  <si>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</si>
  <si>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</si>
  <si>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</si>
  <si>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</si>
  <si>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</si>
  <si>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</si>
  <si>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</si>
  <si>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</si>
  <si>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</si>
  <si>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</si>
  <si>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</si>
  <si>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</si>
  <si>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</si>
  <si>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</si>
  <si>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</si>
  <si>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</si>
  <si>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</si>
  <si>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</si>
  <si>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</si>
  <si>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</si>
  <si>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</si>
  <si>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</si>
  <si>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</si>
  <si>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</si>
  <si>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</si>
  <si>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</si>
  <si>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</si>
  <si>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</si>
  <si>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</si>
  <si>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</si>
  <si>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</si>
  <si>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</si>
  <si>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</si>
  <si>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</si>
  <si>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</si>
  <si>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</si>
  <si>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</si>
  <si>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</si>
  <si>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</si>
  <si>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</si>
  <si>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</si>
  <si>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</si>
  <si>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</si>
  <si>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</si>
  <si>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</si>
  <si>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</si>
  <si>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</si>
  <si>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</si>
  <si>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</si>
  <si>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</si>
  <si>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</si>
  <si>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</si>
  <si>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</si>
  <si>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</si>
  <si>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</si>
  <si>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</si>
  <si>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</si>
  <si>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</si>
  <si>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</si>
  <si>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</si>
  <si>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</si>
  <si>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</si>
  <si>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</si>
  <si>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</si>
  <si>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</si>
  <si>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</si>
  <si>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</si>
  <si>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</si>
  <si>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</si>
  <si>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</si>
  <si>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</si>
  <si>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</si>
  <si>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</si>
  <si>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</si>
  <si>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</si>
  <si>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</si>
  <si>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</si>
  <si>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</si>
  <si>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</si>
  <si>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</si>
  <si>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</si>
  <si>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</si>
  <si>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</si>
  <si>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</si>
  <si>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</si>
  <si>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</si>
  <si>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</si>
  <si>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</si>
  <si>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</si>
  <si>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</si>
  <si>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</si>
  <si>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</si>
  <si>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</si>
  <si>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</si>
  <si>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</si>
  <si>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</si>
  <si>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</si>
  <si>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</si>
  <si>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</si>
  <si>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</si>
  <si>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</si>
  <si>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</si>
  <si>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</si>
  <si>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</si>
  <si>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</si>
  <si>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</si>
  <si>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</si>
  <si>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</si>
  <si>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</si>
  <si>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</si>
  <si>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</si>
  <si>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</si>
  <si>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</si>
  <si>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</si>
  <si>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</si>
  <si>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</si>
  <si>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</si>
  <si>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</si>
  <si>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</si>
  <si>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</si>
  <si>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</si>
  <si>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</si>
  <si>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</si>
  <si>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</si>
  <si>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</si>
  <si>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</si>
  <si>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</si>
  <si>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</si>
  <si>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</si>
  <si>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</si>
  <si>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</si>
  <si>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</si>
  <si>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</si>
  <si>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</si>
  <si>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</si>
  <si>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</si>
  <si>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</si>
  <si>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</si>
  <si>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</si>
  <si>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</si>
  <si>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</si>
  <si>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</si>
  <si>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</si>
  <si>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</si>
  <si>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</si>
  <si>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</si>
  <si>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</si>
  <si>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</si>
  <si>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</si>
  <si>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</si>
  <si>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</si>
  <si>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</si>
  <si>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</si>
  <si>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</si>
  <si>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</si>
  <si>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</si>
  <si>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</si>
  <si>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</si>
  <si>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</si>
  <si>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</si>
  <si>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</si>
  <si>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</si>
  <si>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</si>
  <si>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</si>
  <si>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</si>
  <si>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</si>
  <si>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</si>
  <si>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</si>
  <si>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</si>
  <si>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</si>
  <si>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</si>
  <si>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</si>
  <si>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</si>
  <si>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</si>
  <si>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</si>
  <si>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</si>
  <si>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</si>
  <si>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</si>
  <si>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</si>
  <si>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</si>
  <si>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</si>
  <si>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</si>
  <si>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</si>
  <si>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</si>
  <si>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</si>
  <si>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</si>
  <si>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</si>
  <si>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</si>
  <si>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</si>
  <si>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</si>
  <si>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</si>
  <si>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</si>
  <si>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</si>
  <si>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</si>
  <si>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</si>
  <si>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</si>
  <si>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</si>
  <si>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</si>
  <si>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</si>
  <si>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</si>
  <si>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</si>
  <si>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</si>
  <si>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</si>
  <si>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</si>
  <si>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</si>
  <si>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</si>
  <si>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</si>
  <si>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</si>
  <si>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</si>
  <si>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</si>
  <si>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</si>
  <si>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</si>
  <si>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</si>
  <si>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</si>
  <si>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</si>
  <si>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</si>
  <si>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</si>
  <si>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</si>
  <si>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</si>
  <si>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</si>
  <si>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</si>
  <si>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</si>
  <si>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</si>
  <si>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</si>
  <si>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</si>
  <si>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</si>
  <si>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</si>
  <si>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</si>
  <si>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</si>
  <si>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</si>
  <si>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</si>
  <si>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</si>
  <si>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</si>
  <si>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</si>
  <si>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</si>
  <si>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</si>
  <si>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</si>
  <si>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</si>
  <si>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</si>
  <si>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</si>
  <si>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</si>
  <si>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</si>
  <si>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</si>
  <si>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</si>
  <si>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</si>
  <si>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</si>
  <si>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</si>
  <si>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</si>
  <si>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</si>
  <si>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</si>
  <si>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</si>
  <si>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</si>
  <si>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</si>
  <si>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</si>
  <si>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</si>
  <si>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</si>
  <si>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</si>
  <si>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</si>
  <si>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</si>
  <si>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</si>
  <si>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</si>
  <si>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</si>
  <si>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</si>
  <si>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</si>
  <si>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</si>
  <si>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</si>
  <si>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</si>
  <si>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</si>
  <si>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</si>
  <si>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</si>
  <si>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</si>
  <si>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</si>
  <si>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</si>
  <si>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</si>
  <si>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</si>
  <si>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</si>
  <si>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</si>
  <si>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</si>
  <si>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</si>
  <si>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</si>
  <si>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</si>
  <si>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</si>
  <si>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</si>
  <si>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</si>
  <si>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</si>
  <si>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</si>
  <si>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</si>
  <si>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</si>
  <si>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</si>
  <si>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</si>
  <si>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</si>
  <si>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</si>
  <si>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</si>
  <si>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</si>
  <si>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</si>
  <si>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</si>
  <si>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</si>
  <si>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</si>
  <si>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</si>
  <si>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</si>
  <si>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</si>
  <si>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</si>
  <si>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</si>
  <si>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</si>
  <si>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</si>
  <si>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</si>
  <si>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</si>
  <si>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</si>
  <si>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</si>
  <si>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</si>
  <si>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</si>
  <si>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</si>
  <si>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</si>
  <si>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</si>
  <si>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</si>
  <si>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</si>
  <si>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</si>
  <si>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PCM-20251022-00000359</t>
  </si>
  <si>
    <t>the site is located inside the garden, but the garden gate is locked and the guard’s number is not responding, The team will try to get access after Fajr prayer</t>
  </si>
  <si>
    <t xml:space="preserve"> PCM-20250215-00000830 </t>
  </si>
  <si>
    <t>LTE site still down and  site located in aramco area access issue need special permission</t>
  </si>
  <si>
    <t>PCM-20251021-00002486</t>
  </si>
  <si>
    <t>was night access issue / USF area team EM team on the way  150 mins</t>
  </si>
  <si>
    <t>PCM-20251022-00000290</t>
  </si>
  <si>
    <t>was night access issue / USF area team EM team on the way   120 mins</t>
  </si>
  <si>
    <t>PCM-20251022-00000337</t>
  </si>
  <si>
    <t>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</si>
  <si>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</si>
  <si>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</si>
  <si>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</si>
  <si>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</si>
  <si>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</si>
  <si>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</si>
  <si>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</si>
  <si>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</si>
  <si>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PCM-20251022-00000468</t>
  </si>
  <si>
    <t>EM Team moved ETA: min</t>
  </si>
  <si>
    <t>TT-20251022-00513, waiting separate TT</t>
  </si>
  <si>
    <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</si>
</sst>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74" dataDxfId="173" headerRowBorderDxfId="171" tableBorderDxfId="172" totalsRowBorderDxfId="170">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8" dataDxfId="47" headerRowBorderDxfId="45" tableBorderDxfId="46" totalsRowBorderDxfId="44">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6" totalsRowShown="0" headerRowDxfId="31" dataDxfId="30" headerRowBorderDxfId="28" tableBorderDxfId="29">
  <autoFilter ref="A1:L5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289.27860497685469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8.7836163194442634</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45952.227030671296</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45952.227030671296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45952.227030671296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45952.227030671296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45952.227030671296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45952.227030671296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45952.227030671296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45952.227030671296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45952.227030671296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45952.227030671296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45952.227030671296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45952.227030671296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45952.227030671296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45952.227030671296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45952.227030671296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45952.227030671296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45952.227030671296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45952.227030671296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45952.227030671296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45952.227030671296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45952.227030671296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45952.227030671296</v>
      </c>
      <c r="H25" s="138"/>
      <c r="I25" s="136" t="str">
        <f>IFERROR(VLOOKUP(D25,DB!A:F,6,0),"")</f>
        <v/>
      </c>
      <c r="J25" s="136" t="str">
        <f>IFERROR(VLOOKUP(D25,DB!A:G,7,0),"")</f>
        <v/>
      </c>
      <c r="K25" s="140"/>
      <c r="L25" s="141" t="str">
        <f>IFERROR(VLOOKUP(D25,DB!A:I,9,0),"")</f>
        <v/>
      </c>
    </row>
    <row r="26" spans="1:12" ht="15" customHeight="1">
      <c r="A26" s="147"/>
      <c r="B26" s="148" t="str">
        <f>IFERROR(VLOOKUP(D26,DB!A:K,11,0),"")</f>
        <v/>
      </c>
      <c r="C26" s="148"/>
      <c r="D26" s="148"/>
      <c r="E26" s="149"/>
      <c r="F26" s="150"/>
      <c r="G26" s="151">
        <f ca="1">IFERROR(NOW()-F26,"")</f>
        <v>45952.227030671296</v>
      </c>
      <c r="H26" s="150"/>
      <c r="I26" s="148" t="str">
        <f>IFERROR(VLOOKUP(D26,DB!A:F,6,0),"")</f>
        <v/>
      </c>
      <c r="J26" s="148" t="str">
        <f>IFERROR(VLOOKUP(D26,DB!A:G,7,0),"")</f>
        <v/>
      </c>
      <c r="K26" s="152"/>
      <c r="L26" s="153" t="str">
        <f>IFERROR(VLOOKUP(D26,DB!A:I,9,0),"")</f>
        <v/>
      </c>
    </row>
    <row r="27" spans="1:12" ht="15" customHeight="1">
      <c r="A27" s="135"/>
      <c r="B27" s="136" t="str">
        <f>IFERROR(VLOOKUP(D27,DB!A:K,11,0),"")</f>
        <v/>
      </c>
      <c r="C27" s="136"/>
      <c r="D27" s="136"/>
      <c r="E27" s="137"/>
      <c r="F27" s="138"/>
      <c r="G27" s="139">
        <f ca="1">IFERROR(NOW()-F27,"")</f>
        <v>45952.227030671296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45952.227030671296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45952.227030671296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45952.227030671296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45952.227030671296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45952.227030671296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45952.227030671296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45952.227030671296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45952.227030671296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45952.227030671296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45952.227030671296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45952.227030671296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45952.227030671296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45952.227030671296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45952.227030671296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45952.227030671296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45952.227030671296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45952.227030671296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45952.227030671296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45952.227030671296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45952.227030671296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45952.227030671296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45952.227030671296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45952.227030671296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45952.227030671296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45952.227030671296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45952.227030671296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45952.227030671296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45952.227030671296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45952.227030671296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45952.227030671296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45952.227030671296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45952.227030671296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45952.227030671296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45952.227030671296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45952.227030671296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45952.227030671296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45952.227030671296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45952.227030671296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45952.227030671296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45952.227030671296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45952.227030671296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45952.227030671296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45952.227030671296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45952.227030671296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45952.227030671296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45952.227030671296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45952.227030671296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45952.227030671296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45952.227030671296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45952.227030671296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45952.227030671296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45952.227030671296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45952.227030671296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45952.227030671296</v>
      </c>
      <c r="H81" s="138"/>
      <c r="I81" s="136" t="str">
        <f>IFERROR(VLOOKUP(D81,DB!A:F,6,0),"")</f>
        <v/>
      </c>
      <c r="J81" s="136" t="str">
        <f>IFERROR(VLOOKUP(D81,DB!A:G,7,0),"")</f>
        <v/>
      </c>
      <c r="K81" s="140"/>
      <c r="L81" s="141" t="str">
        <f>IFERROR(VLOOKUP(D81,DB!A:I,9,0),"")</f>
        <v/>
      </c>
    </row>
    <row r="82" spans="1:12" ht="15" customHeight="1">
      <c r="A82" s="147"/>
      <c r="B82" s="148" t="str">
        <f>IFERROR(VLOOKUP(D82,DB!A:K,11,0),"")</f>
        <v/>
      </c>
      <c r="C82" s="148"/>
      <c r="D82" s="148"/>
      <c r="E82" s="149"/>
      <c r="F82" s="150"/>
      <c r="G82" s="151">
        <f ca="1">IFERROR(NOW()-F82,"")</f>
        <v>45952.227030671296</v>
      </c>
      <c r="H82" s="150"/>
      <c r="I82" s="148" t="str">
        <f>IFERROR(VLOOKUP(D82,DB!A:F,6,0),"")</f>
        <v/>
      </c>
      <c r="J82" s="148" t="str">
        <f>IFERROR(VLOOKUP(D82,DB!A:G,7,0),"")</f>
        <v/>
      </c>
      <c r="K82" s="152"/>
      <c r="L82" s="153" t="str">
        <f>IFERROR(VLOOKUP(D82,DB!A:I,9,0),"")</f>
        <v/>
      </c>
    </row>
  </sheetData>
  <customSheetViews>
    <customSheetView guid="{F6042A99-DD27-4453-835D-0834D95730CC}" filter="1" showAutoFilter="1">
      <pageMargins left="0" right="0" top="0" bottom="0" header="0" footer="0"/>
      <autoFilter ref="B1:M1" xr:uid="{702137BB-E606-4F37-BB3D-F1C9C5C10B64}"/>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145.49994756944943</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127.22719293981936</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7.7312554398158682</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45952.227030902781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45952.227030902781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9"/>
      <c r="E8" s="116"/>
      <c r="F8" s="117"/>
      <c r="G8" s="118">
        <f ca="1">IFERROR(NOW()-F8,"-")</f>
        <v>45952.227030902781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45952.227030902781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45952.227030902781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45952.227030902781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45952.227030902781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45952.227030902781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45952.227030902781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45952.227030902781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45952.227030902781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45952.227030902781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45952.227030902781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45952.227030902781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45952.227030902781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45952.227030902781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45952.227030902781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45952.227030902781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45952.227030902781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45952.227030902781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45952.227030902781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45952.227030902781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45952.227030902781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45952.227030902781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45952.227030902781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45952.227030902781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45952.227030902781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45952.227030902781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45952.227030902781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45952.227030902781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45952.227030902781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45952.227030902781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45952.227030902781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45952.227030902781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45952.227030902781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45952.227030902781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45952.227030902781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45952.227030902781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45952.227030902781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45952.227030902781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45952.227030902781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45952.227030902781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45952.227030902781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45952.227030902781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45952.227030902781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45952.227030902781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45952.227030902781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45952.227030902781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45952.227030902781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45952.227030902781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45952.227030902781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45952.227030902781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45952.227030902781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45952.227030902781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45952.227030902781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45952.227030902781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45952.227030902781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45952.227030902781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45952.227030902781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45952.227030902781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45952.227030902781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45952.227030902781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45952.227030902781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45952.227030902781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45952.227030902781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45952.227030902781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45952.227030902781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9" sqref="K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45.75">
      <c r="A2" s="19" t="s">
        <v>39088</v>
      </c>
      <c r="B2" s="64" t="str">
        <f>IFERROR(VLOOKUP(D2,DB!A:K,11,0),"")</f>
        <v>R3</v>
      </c>
      <c r="C2" s="18">
        <v>1</v>
      </c>
      <c r="D2" s="18" t="s">
        <v>15083</v>
      </c>
      <c r="E2" s="18" t="s">
        <v>38998</v>
      </c>
      <c r="F2" s="20">
        <v>45952.167881944442</v>
      </c>
      <c r="G2" s="21">
        <f t="shared" ref="G2:G35" ca="1" si="0">IFERROR(NOW()-F2,"-")</f>
        <v>5.9148958338482771E-2</v>
      </c>
      <c r="H2" s="22">
        <v>45952.161053240743</v>
      </c>
      <c r="I2" s="19" t="str">
        <f>IFERROR(VLOOKUP(D2,DB!A:F,6,0),"")</f>
        <v>Generator-DG</v>
      </c>
      <c r="J2" s="18" t="str">
        <f>IFERROR(VLOOKUP(D2,DB!A:G,7,0),"")</f>
        <v>Good</v>
      </c>
      <c r="K2" s="47" t="s">
        <v>39089</v>
      </c>
      <c r="L2" s="23" t="str">
        <f>IFERROR(VLOOKUP(D2,DB!A:I,9,0),"")</f>
        <v>Latis</v>
      </c>
    </row>
    <row r="3" spans="1:13" ht="15" customHeight="1">
      <c r="A3" s="19"/>
      <c r="B3" s="64" t="str">
        <f>IFERROR(VLOOKUP(D3,DB!A:K,11,0),"")</f>
        <v/>
      </c>
      <c r="C3" s="18"/>
      <c r="D3" s="18"/>
      <c r="E3" s="18"/>
      <c r="F3" s="20"/>
      <c r="G3" s="21">
        <f t="shared" ca="1" si="0"/>
        <v>45952.227030902781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45952.227030902781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45952.227030902781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45952.227030902781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45952.227030902781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45952.227030902781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45952.227030902781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45952.227030902781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45952.227030902781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45952.227030902781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45952.227030902781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45952.227030902781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45952.227030902781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45952.227030902781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45952.227030902781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45952.227030902781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45952.227030902781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45952.227030902781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45952.227030902781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45952.227030902781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45952.227030902781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45952.227030902781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45952.227030902781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45952.227030902781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45952.227030902781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45952.227030902781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45952.227030902781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45952.227030902781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45952.227030902781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45952.227030902781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45952.227030902781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45952.227030902781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45952.227030902781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45952.227030902781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45952.227030902781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45952.227030902781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45952.227030902781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45952.227030902781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45952.227030902781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45952.227030902781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45952.227030902781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45952.227030902781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45952.227030902781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45952.227030902781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45952.227030902781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45952.227030902781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45952.227030902781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45952.227030902781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45952.227030902781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45952.227030902781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45952.227030902781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45952.227030902781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45952.227030902781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45952.227030902781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45952.227030902781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45952.227030902781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45952.227030902781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45952.227030902781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45952.227030902781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45952.227030902781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45952.227030902781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45952.227030902781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45952.227030902781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45952.227030902781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45952.227030902781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45952.227030902781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45952.227030902781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45952.227030902781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45952.227030902781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45952.227030902781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45952.227030902781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45952.227030902781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45952.227030902781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45952.227030902781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45952.227030902781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45952.227030902781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45952.227030902781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45952.227030902781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45952.227030902781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45952.227030902781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45952.227030902781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45952.227030902781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45952.227030902781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45952.227030902781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45952.227030902781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45952.227030902781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45952.227030902781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45952.227030902781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45952.227030902781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45952.227030902781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45952.227030902781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45952.227030902781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45952.227030902781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45952.227030902781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45952.227030902781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45952.227030902781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45952.227030902781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45952.227030902781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45952.227030902781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45952.227030902781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45952.227030902781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45952.227030902781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45952.227030902781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45952.227030902781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45952.227030902781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45952.227030902781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45952.227030902781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45952.227030902781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45952.227030902781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45952.227030902781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45952.227030902781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45952.227030902781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45952.227030902781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45952.227030902781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45952.227030902781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45952.227030902781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45952.227030902781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45952.227030902781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45952.227030902781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45952.227030902781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45952.227030902781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45952.227030902781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45952.227030902781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45952.227030902781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45952.227030902781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45952.227030902781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45952.227030902781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45952.227030902781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45952.227030902781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45952.227030902781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45952.227030902781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45952.227030902781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45952.227030902781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45952.227030902781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45952.227030902781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45952.227030902781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45952.227030902781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45952.227030902781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45952.227030902781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45952.227030902781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45952.227030902781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45952.227030902781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45952.227030902781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45952.227030902781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45952.227030902781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45952.227030902781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45952.227030902781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45952.227030902781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45952.227030902781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45952.227030902781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45952.227030902781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45952.227030902781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45952.227030902781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45952.227030902781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45952.227030902781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45952.227030902781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45952.227030902781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45952.227030902781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45952.227030902781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45952.227030902781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45952.227030902781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45952.227030902781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45952.227030902781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45952.227030902781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45952.227030902781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45952.227030902781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45952.227030902781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45952.227030902781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45952.227030902781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45952.227030902781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45952.227030902781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45952.227030902781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45952.227030902781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45952.227030902781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45952.227030902781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45952.227030902781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45952.227030902781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45952.227030902781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45952.227030902781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45952.227030902781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45952.227030902781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45952.227030902781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45952.227030902781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45952.227030902781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45952.227030902781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45952.227030902781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45952.227030902781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45952.227030902781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45952.227030902781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45952.227030902781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45952.227030902781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45952.227030902781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45952.227030902781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45952.227030902781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45952.227030902781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45952.227030902781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45952.227030902781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45952.227030902781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45952.227030902781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45952.227030902781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45952.227030902781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45952.227030902781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45952.227030902781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45952.227030902781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45952.227030902781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45952.227030902781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45952.227030902781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45952.227030902781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45952.227030902781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45952.227030902781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45952.227030902781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45952.227030902781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45952.227030902781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45952.227030902781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45952.227030902781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45952.227030902781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45952.227030902781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45952.227030902781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45952.227030902781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45952.227030902781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45952.227030902781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45952.227030902781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45952.227030902781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45952.227030902781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45952.227030902781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45952.227030902781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45952.227030902781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45952.227030902781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45952.227030902781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45952.227030902781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45952.227030902781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45952.227030902781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45952.227030902781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45952.227030902781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45952.227030902781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45952.227030902781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45952.227030902781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45952.227030902781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45952.227030902781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45952.227030902781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45952.227030902781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45952.227030902781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45952.227030902781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45952.227030902781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45952.227030902781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45952.227030902781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45952.227030902781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45952.227030902781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45952.227030902781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45952.227030902781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45952.227030902781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45952.227030902781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45952.227030902781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45952.227030902781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45952.227030902781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45952.227030902781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45952.227030902781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45952.227030902781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45952.227030902781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45952.227030902781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45952.227030902781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45952.227030902781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45952.227030902781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45952.227030902781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45952.227030902781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45952.227030902781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45952.227030902781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45952.227030902781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45952.227030902781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45952.227030902781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45952.227030902781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45952.227030902781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45952.227030902781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45952.227030902781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45952.227030902781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45952.227030902781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45952.227030902781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45952.227030902781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45952.227030902781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45952.227030902781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45952.227030902781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45952.227030902781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45952.227030902781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45952.227030902781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45952.227030902781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45952.227030902781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45952.227030902781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45952.227030902781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45952.227030902781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45952.227030902781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45952.227030902781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45952.227030902781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45952.227030902781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45952.227030902781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45952.227030902781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45952.227030902781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45952.227030902781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45952.227030902781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45952.227030902781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45952.227030902781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45952.227030902781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45952.227030902781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45952.227030902781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45952.227030902781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45952.227030902781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45952.227030902781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45952.227030902781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45952.227030902781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45952.227030902781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45952.227030902781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45952.227030902781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45952.227030902781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45952.227030902781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45952.227030902781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45952.227030902781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45952.227030902781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45952.227030902781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45952.227030902781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45952.227030902781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45952.227030902781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45952.227030902781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45952.227030902781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45952.227030902781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45952.227030902781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45952.227030902781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45952.227030902781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45952.227030902781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45952.227030902781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45952.227030902781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45952.227030902781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45952.227030902781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45952.227030902781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45952.227030902781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45952.227030902781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45952.227030902781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45952.227030902781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45952.227030902781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45952.227030902781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45952.227030902781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45952.227030902781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45952.227030902781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45952.227030902781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45952.227030902781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45952.227030902781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45952.227030902781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45952.227030902781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45952.227030902781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45952.227030902781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45952.227030902781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45952.227030902781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45952.227030902781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45952.227030902781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45952.227030902781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45952.227030902781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45952.227030902781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45952.227030902781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45952.227030902781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45952.227030902781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45952.227030902781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45952.227030902781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45952.227030902781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45952.227030902781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45952.227030902781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45952.227030902781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45952.227030902781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45952.227030902781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45952.227030902781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45952.227030902781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45952.227030902781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45952.227030902781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45952.227030902781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45952.227030902781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45952.227030902781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45952.227030902781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45952.227030902781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45952.227030902781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45952.227030902781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45952.227030902781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45952.227030902781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45952.227030902781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45952.227030902781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45952.227030902781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45952.227030902781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45952.227030902781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45952.227030902781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45952.227030902781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45952.227030902781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45952.227030902781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45952.227030902781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45952.227030902781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45952.227030902781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45952.227030902781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45952.227030902781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45952.227030902781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45952.227030902781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45952.227030902781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45952.227030902781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45952.227030902781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45952.227030902781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45952.227030902781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45952.227030902781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45952.227030902781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45952.227030902781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45952.227030902781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45952.227030902781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45952.227030902781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45952.227030902781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45952.227030902781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45952.227030902781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45952.227030902781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45952.227030902781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45952.227030902781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45952.227030902781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45952.227030902781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45952.227030902781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45952.227030902781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45952.227030902781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45952.227030902781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45952.227030902781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45952.227030902781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45952.227030902781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45952.227030902781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45952.227030902781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45952.227030902781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45952.227030902781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45952.227030902781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45952.227030902781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45952.227030902781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45952.227030902781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45952.227030902781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45952.227030902781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45952.227030902781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45952.227030902781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45952.227030902781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45952.227030902781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45952.227030902781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45952.227030902781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45952.227030902781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45952.227030902781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45952.227030902781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45952.227030902781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45952.227030902781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45952.227030902781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45952.227030902781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45952.227030902781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45952.227030902781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45952.227030902781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45952.227030902781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45952.227030902781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45952.227030902781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45952.227030902781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45952.227030902781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45952.227030902781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45952.227030902781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45952.227030902781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45952.227030902781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45952.227030902781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45952.227030902781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45952.227030902781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45952.227030902781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45952.227030902781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45952.227030902781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45952.227030902781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45952.227030902781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45952.227030902781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45952.227030902781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45952.227030902781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45952.227030902781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45952.227030902781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45952.227030902781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45952.227030902781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45952.227030902781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45952.227030902781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45952.227030902781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45952.227030902781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45952.227030902781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45952.227030902781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45952.227030902781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45952.227030902781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45952.227030902781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45952.227030902781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45952.227030902781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45952.227030902781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45952.227030902781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45952.227030902781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45952.227030902781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45952.227030902781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45952.227030902781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45952.227030902781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45952.227030902781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45952.227030902781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45952.227030902781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45952.227030902781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45952.227030902781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45952.227030902781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45952.227030902781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45952.227030902781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45952.227030902781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45952.227030902781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45952.227030902781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45952.227030902781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45952.227030902781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45952.227030902781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45952.227030902781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45952.227030902781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45952.227030902781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45952.227030902781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45952.227030902781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45952.227030902781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45952.227030902781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45952.227030902781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45952.227030902781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45952.227030902781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45952.227030902781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45952.227030902781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45952.227030902781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45952.227030902781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45952.227030902781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45952.227030902781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45952.227030902781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45952.227030902781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45952.227030902781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45952.227030902781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45952.227030902781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45952.227030902781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45952.227030902781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45952.227030902781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45952.227030902781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45952.227030902781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45952.227030902781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45952.227030902781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45952.227030902781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45952.227030902781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45952.227030902781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45952.227030902781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45952.227030902781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45952.227030902781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45952.227030902781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45952.227030902781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45952.227030902781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45952.227030902781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45952.227030902781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45952.227030902781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45952.227030902781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45952.227030902781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45952.227030902781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45952.227030902781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45952.227030902781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45952.227030902781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45952.227030902781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45952.227030902781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45952.227030902781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45952.227030902781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45952.227030902781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45952.227030902781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45952.227030902781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45952.227030902781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45952.227030902781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45952.227030902781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45952.227030902781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45952.227030902781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45952.227030902781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45952.227030902781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45952.227030902781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45952.227030902781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45952.227030902781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45952.227030902781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45952.227030902781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45952.227030902781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45952.227030902781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45952.227030902781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45952.227030902781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45952.227030902781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45952.227030902781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45952.227030902781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45952.227030902781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45952.227030902781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45952.227030902781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45952.227030902781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45952.227030902781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45952.227030902781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45952.227030902781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45952.227030902781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45952.227030902781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45952.227030902781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45952.227030902781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45952.227030902781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45952.227030902781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45952.227030902781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45952.227030902781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45952.227030902781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45952.227030902781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45952.227030902781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45952.227030902781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45952.227030902781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45952.227030902781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45952.227030902781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45952.227030902781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45952.227030902781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45952.227030902781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45952.227030902781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45952.227030902781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45952.227030902781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45952.227030902781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45952.227030902781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45952.227030902781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45952.227030902781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45952.227030902781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45952.227030902781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45952.227030902781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45952.227030902781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45952.227030902781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45952.227030902781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45952.227030902781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45952.227030902781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45952.227030902781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45952.227030902781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45952.227030902781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45952.227030902781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45952.227030902781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45952.227030902781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45952.227030902781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45952.227030902781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45952.227030902781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45952.227030902781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45952.227030902781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45952.227030902781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45952.227030902781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45952.227030902781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45952.227030902781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45952.227030902781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45952.227030902781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45952.227030902781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45952.227030902781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45952.227030902781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45952.227030902781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45952.227030902781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45952.227030902781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45952.227030902781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45952.227030902781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45952.227030902781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45952.227030902781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45952.227030902781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45952.227030902781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45952.227030902781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45952.227030902781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45952.227030902781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45952.227030902781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45952.227030902781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45952.227030902781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45952.227030902781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45952.227030902781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45952.227030902781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45952.227030902781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45952.227030902781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45952.227030902781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45952.227030902781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45952.227030902781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45952.227030902781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45952.227030902781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45952.227030902781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45952.227030902781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45952.227030902781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45952.227030902781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45952.227030902781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45952.227030902781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45952.227030902781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45952.227030902781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45952.227030902781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45952.227030902781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45952.227030902781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45952.227030902781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45952.227030902781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45952.227030902781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45952.227030902781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45952.227030902781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45952.227030902781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45952.227030902781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45952.227030902781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45952.227030902781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45952.227030902781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45952.227030902781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45952.227030902781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45952.227030902781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45952.227030902781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45952.227030902781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45952.227030902781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45952.227030902781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45952.227030902781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45952.227030902781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45952.227030902781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45952.227030902781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45952.227030902781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45952.227030902781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45952.227030902781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45952.227030902781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45952.227030902781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45952.227030902781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45952.227030902781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45952.227030902781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45952.227030902781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45952.227030902781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45952.227030902781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45952.227030902781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45952.227030902781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45952.227030902781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45952.227030902781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45952.227030902781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45952.227030902781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45952.227030902781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45952.227030902781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45952.227030902781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45952.227030902781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45952.227030902781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45952.227030902781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45952.227030902781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45952.227030902781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45952.227030902781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45952.227030902781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45952.227030902781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45952.227030902781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45952.227030902781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45952.227030902781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45952.227030902781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45952.227030902781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45952.227030902781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45952.227030902781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45952.227030902781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45952.227030902781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45952.227030902781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45952.227030902781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45952.227030902781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45952.227030902781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45952.227030902781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45952.227030902781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45952.227030902781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45952.227030902781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45952.227030902781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45952.227030902781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45952.227030902781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45952.227030902781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45952.227030902781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45952.227030902781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45952.227030902781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45952.227030902781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45952.227030902781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45952.227030902781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45952.227030902781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45952.227030902781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45952.227030902781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45952.227030902781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45952.227030902781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45952.227030902781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45952.227030902781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45952.227030902781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45952.227030902781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45952.227030902781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45952.227030902781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45952.227030902781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45952.227030902781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45952.227030902781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45952.227030902781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45952.227030902781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45952.227030902781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45952.227030902781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45952.227030902781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45952.227030902781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45952.227030902781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45952.227030902781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45952.227030902781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45952.227030902781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45952.227030902781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45952.227030902781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45952.227030902781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45952.227030902781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45952.227030902781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45952.227030902781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45952.227030902781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45952.227030902781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45952.227030902781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45952.227030902781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45952.227030902781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45952.227030902781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45952.227030902781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45952.227030902781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45952.227030902781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45952.227030902781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45952.227030902781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45952.227030902781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45952.227030902781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45952.227030902781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45952.227030902781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45952.227030902781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45952.227030902781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45952.227030902781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45952.227030902781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45952.227030902781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45952.227030902781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45952.227030902781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45952.227030902781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45952.227030902781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45952.227030902781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45952.227030902781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45952.227030902781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45952.227030902781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45952.227030902781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45952.227030902781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45952.227030902781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45952.227030902781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45952.227030902781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45952.227030902781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45952.227030902781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45952.227030902781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45952.227030902781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45952.227030902781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45952.227030902781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45952.227030902781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45952.227030902781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45952.227030902781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45952.227030902781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45952.227030902781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45952.227030902781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45952.227030902781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45952.227030902781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45952.227030902781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45952.227030902781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45952.227030902781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45952.227030902781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45952.227030902781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45952.227030902781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45952.227030902781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45952.227030902781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45952.227030902781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45952.227030902781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45952.227030902781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45952.227030902781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45952.227030902781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45952.227030902781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45952.227030902781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45952.227030902781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45952.227030902781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45952.227030902781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45952.227030902781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45952.227030902781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45952.227030902781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45952.227030902781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45952.227030902781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45952.227030902781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45952.227030902781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45952.227030902781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45952.227030902781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45952.227030902781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45952.227030902781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45952.227030902781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45952.227030902781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45952.227030902781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45952.227030902781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45952.227030902781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45952.227030902781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45952.227030902781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45952.227030902781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45952.227030902781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45952.227030902781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45952.227030902781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45952.227030902781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45952.227030902781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45952.227030902781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45952.227030902781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45952.227030902781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45952.227030902781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45952.227030902781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45952.227030902781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45952.227030902781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45952.227030902781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45952.227030902781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45952.227030902781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45952.227030902781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45952.227030902781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45952.227030902781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45952.227030902781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45952.227030902781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45952.227030902781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45952.227030902781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45952.227030902781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45952.227030902781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45952.227030902781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45952.227030902781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45952.227030902781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45952.227030902781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45952.227030902781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45952.227030902781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45952.227030902781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45952.227030902781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45952.227030902781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45952.227030902781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45952.227030902781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45952.227030902781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45952.227030902781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45952.227030902781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45952.227030902781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45952.227030902781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45952.227030902781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45952.227030902781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45952.227030902781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45952.227030902781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45952.227030902781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45952.227030902781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45952.227030902781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45952.227030902781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45952.227030902781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45952.227030902781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45952.227030902781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45952.227030902781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45952.227030902781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45952.227030902781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45952.227030902781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45952.227030902781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45952.227030902781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45952.227030902781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45952.227030902781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45952.227030902781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45952.227030902781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45952.227030902781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45952.227030902781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45952.227030902781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45952.227030902781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45952.227030902781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45952.227030902781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45952.227030902781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45952.227030902781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45952.227030902781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45952.227030902781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45952.227030902781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45952.227030902781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45952.227030902781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45952.227030902781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45952.227030902781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45952.227030902781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45952.227030902781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45952.227030902781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45952.227030902781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45952.227030902781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45952.227030902781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45952.227030902781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45952.227030902781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45952.227030902781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45952.227030902781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45952.227030902781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45952.227030902781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45952.227030902781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45952.227030902781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45952.227030902781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45952.227030902781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45952.227030902781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45952.227030902781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45952.227030902781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45952.227030902781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45952.227030902781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45952.227030902781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45952.227030902781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45952.227030902781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45952.227030902781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45952.227030902781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45952.227030902781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45952.227030902781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45952.227030902781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45952.227030902781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45952.227030902781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45952.227030902781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45952.227030902781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45952.227030902781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45952.227030902781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45952.227030902781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45952.227030902781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45952.227030902781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45952.227030902781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45952.227030902781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45952.227030902781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45952.227030902781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45952.227030902781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45952.227030902781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45952.227030902781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45952.227030902781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45952.227030902781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45952.227030902781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45952.227030902781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45952.227030902781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45952.227030902781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45952.227030902781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45952.227030902781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45952.227030902781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45952.227030902781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45952.227030902781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45952.227030902781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45952.227030902781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45952.227030902781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45952.227030902781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45952.227030902781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45952.227030902781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45952.227030902781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45952.227030902781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45952.227030902781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45952.227030902781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45952.227030902781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45952.227030902781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45952.227030902781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45952.227030902781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45952.227030902781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45952.227030902781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45952.227030902781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45952.227030902781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45952.227030902781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45952.227030902781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45952.227030902781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45952.227030902781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45952.227030902781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45952.227030902781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45952.227030902781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45952.227030902781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45952.227030902781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45952.227030902781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45952.227030902781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45952.227030902781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45952.227030902781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45952.227030902781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45952.227030902781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45952.227030902781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45952.227030902781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45952.227030902781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45952.227030902781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45952.227030902781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45952.227030902781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45952.227030902781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45952.227030902781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45952.227030902781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45952.227030902781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45952.227030902781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45952.227030902781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45952.227030902781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45952.227030902781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45952.227030902781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45952.227030902781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45952.227030902781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45952.227030902781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45952.227030902781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45952.227030902781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45952.227030902781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45952.227030902781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45952.227030902781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45952.227030902781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45952.227030902781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45952.227030902781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45952.227030902781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45952.227030902781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45952.227030902781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45952.227030902781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45952.227030902781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45952.227030902781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45952.227030902781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45952.227030902781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45952.227030902781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45952.227030902781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45952.227030902781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45952.227030902781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45952.227030902781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45952.227030902781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45952.227030902781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45952.227030902781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45952.227030902781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45952.227030902781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45952.227030902781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45952.227030902781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45952.227030902781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45952.227030902781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45952.227030902781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45952.227030902781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45952.227030902781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45952.227030902781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45952.227030902781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45952.227030902781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45952.227030902781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45952.227030902781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45952.227030902781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45952.227030902781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45952.227030902781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45952.227030902781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45952.227030902781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45952.227030902781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45952.227030902781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45952.227030902781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45952.227030902781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45952.227030902781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45952.227030902781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45952.227030902781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45952.227030902781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45952.227030902781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45952.227030902781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45952.227030902781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45952.227030902781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45952.227030902781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45952.227030902781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45952.227030902781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45952.227030902781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45952.227030902781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45952.227030902781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45952.227030902781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45952.227030902781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45952.227030902781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45952.227030902781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45952.227030902781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45952.227030902781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45952.227030902781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45952.227030902781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45952.227030902781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45952.227030902781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45952.227030902781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45952.227030902781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45952.227030902781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45952.227030902781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45952.227030902781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45952.227030902781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45952.227030902781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45952.227030902781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45952.227030902781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45952.227030902781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45952.227030902781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45952.227030902781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45952.227030902781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45952.227030902781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45952.227030902781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45952.227030902781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45952.227030902781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45952.227030902781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45952.227030902781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45952.227030902781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45952.227030902781</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248.74631307870004</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1</v>
      </c>
      <c r="D3" s="123" t="s">
        <v>35200</v>
      </c>
      <c r="E3" s="100" t="s">
        <v>38998</v>
      </c>
      <c r="F3" s="125">
        <v>45951.977777777778</v>
      </c>
      <c r="G3" s="126">
        <f ca="1">IFERROR(NOW()-F3,"")</f>
        <v>0.24925289351813262</v>
      </c>
      <c r="H3" s="125">
        <v>45951.971921296295</v>
      </c>
      <c r="I3" s="121" t="str">
        <f>IFERROR(VLOOKUP(D3,DB!A:F,6,0),"")</f>
        <v>Generator-SG</v>
      </c>
      <c r="J3" s="121" t="str">
        <f>IFERROR(VLOOKUP(D3,DB!A:G,7,0),"")</f>
        <v>No BB Shifted</v>
      </c>
      <c r="K3" s="127" t="s">
        <v>39093</v>
      </c>
      <c r="L3" s="123" t="str">
        <f>IFERROR(VLOOKUP(D3,DB!A:I,9,0),"")</f>
        <v>Latis</v>
      </c>
    </row>
    <row r="4" spans="1:16" ht="15" customHeight="1">
      <c r="A4" s="121" t="s">
        <v>39094</v>
      </c>
      <c r="B4" s="121" t="str">
        <f>IFERROR(VLOOKUP(D4,DB!A:K,11,0),"")</f>
        <v>R4</v>
      </c>
      <c r="C4" s="122">
        <v>3</v>
      </c>
      <c r="D4" s="123" t="s">
        <v>36296</v>
      </c>
      <c r="E4" s="100" t="s">
        <v>38998</v>
      </c>
      <c r="F4" s="125">
        <v>45952.125868055555</v>
      </c>
      <c r="G4" s="126">
        <f ca="1">IFERROR(NOW()-F4,"")</f>
        <v>0.10116261574148666</v>
      </c>
      <c r="H4" s="125">
        <v>45952.118935185186</v>
      </c>
      <c r="I4" s="121" t="str">
        <f>IFERROR(VLOOKUP(D4,DB!A:F,6,0),"")</f>
        <v>Generator-SG</v>
      </c>
      <c r="J4" s="121" t="str">
        <f>IFERROR(VLOOKUP(D4,DB!A:G,7,0),"")</f>
        <v>In progress</v>
      </c>
      <c r="K4" s="127" t="s">
        <v>39095</v>
      </c>
      <c r="L4" s="123" t="str">
        <f>IFERROR(VLOOKUP(D4,DB!A:I,9,0),"")</f>
        <v>Latis</v>
      </c>
    </row>
    <row r="5" spans="1:16" ht="15" customHeight="1">
      <c r="A5" s="121" t="s">
        <v>39096</v>
      </c>
      <c r="B5" s="121" t="str">
        <f>IFERROR(VLOOKUP(D5,DB!A:K,11,0),"")</f>
        <v>R4</v>
      </c>
      <c r="C5" s="122">
        <v>1</v>
      </c>
      <c r="D5" s="123" t="s">
        <v>28202</v>
      </c>
      <c r="E5" s="100" t="s">
        <v>38998</v>
      </c>
      <c r="F5" s="125">
        <v>45952.152013888888</v>
      </c>
      <c r="G5" s="126">
        <f ca="1">IFERROR(NOW()-F5,"")</f>
        <v>7.5016782408056315E-2</v>
      </c>
      <c r="H5" s="125">
        <v>45952.213645833333</v>
      </c>
      <c r="I5" s="121" t="str">
        <f>IFERROR(VLOOKUP(D5,DB!A:F,6,0),"")</f>
        <v>SCECO</v>
      </c>
      <c r="J5" s="121" t="str">
        <f>IFERROR(VLOOKUP(D5,DB!A:G,7,0),"")</f>
        <v>Dead</v>
      </c>
      <c r="K5" s="127" t="s">
        <v>39097</v>
      </c>
      <c r="L5" s="123" t="str">
        <f>IFERROR(VLOOKUP(D5,DB!A:I,9,0),"")</f>
        <v>Latis</v>
      </c>
    </row>
    <row r="6" spans="1:16" ht="15" customHeight="1">
      <c r="A6" s="121"/>
      <c r="B6" s="121" t="str">
        <f>IFERROR(VLOOKUP(D6,DB!A:K,11,0),"")</f>
        <v/>
      </c>
      <c r="C6" s="122"/>
      <c r="D6" s="95"/>
      <c r="E6" s="100"/>
      <c r="F6" s="125"/>
      <c r="G6" s="126">
        <f ca="1">IFERROR(NOW()-F6,"")</f>
        <v>45952.227030671296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45952.227030671296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45952.227030671296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45952.227030671296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45952.227030671296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45952.227030671296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45952.227030671296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45952.227030671296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45952.227030671296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45952.227030671296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45952.227030671296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45952.227030671296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45952.227030671296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45952.227030671296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45952.227030671296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45952.227030671296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45952.227030671296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45952.227030671296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45952.227030671296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45952.227030671296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45952.227030671296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45952.227030671296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45952.227030671296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45952.227030671296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00"/>
      <c r="F30" s="125"/>
      <c r="G30" s="126">
        <f ca="1">IFERROR(NOW()-F30,"")</f>
        <v>45952.227030671296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00"/>
      <c r="F31" s="125"/>
      <c r="G31" s="126">
        <f ca="1">IFERROR(NOW()-F31,"")</f>
        <v>45952.227030671296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00"/>
      <c r="F32" s="125"/>
      <c r="G32" s="126">
        <f ca="1">IFERROR(NOW()-F32,"")</f>
        <v>45952.227030671296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45952.227030671296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45952.227030671296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45952.227030671296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45952.227030671296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45952.227030671296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45952.227030671296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45952.227030671296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45952.227030671296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45952.227030671296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45952.227030671296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45952.227030671296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45952.227030671296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45952.227030671296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45952.227030671296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45952.227030671296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45952.227030671296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45952.227030671296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45952.227030671296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45952.227030671296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45952.227030671296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45952.227030671296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45952.227030671296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45952.227030671296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45952.227030671296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45952.227030671296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45952.227030671296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45952.227030671296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45952.227030671296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45952.227030671296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45952.227030671296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45952.227030671296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45952.227030671296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45952.227030671296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45952.227030671296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45952.227030671296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45952.227030671296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45952.227030671296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45952.227030671296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45952.227030671296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45952.227030671296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45952.227030671296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45952.227030671296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45952.227030671296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45952.227030671296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45952.227030671296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45952.227030671296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45952.227030671296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45952.227030671296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45952.227030671296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45952.227030671296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45952.227030671296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45952.227030671296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45952.227030671296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45952.227030671296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45952.227030671296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45952.227030671296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45952.227030671296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45952.227030671296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45952.227030671296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45952.227030671296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45952.227030671296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45952.227030671296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45952.227030671296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45952.227030671296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45952.227030671296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45952.227030671296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45952.227030671296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45952.227030671296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45952.227030902781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45952.227030902781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45952.227030902781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45952.227030902781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45952.227030902781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45952.227030902781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45952.227030902781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45952.227030902781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45952.227030902781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45952.227030902781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45952.227030902781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45952.227030902781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45952.227030902781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45952.227030902781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45952.227030902781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45952.227030902781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45952.227030902781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45952.227030902781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45952.227030902781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45952.227030902781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45952.227030902781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45952.227030902781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45952.227030902781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45952.227030902781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45952.227030902781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45952.227030902781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45952.227030902781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45952.227030902781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45952.227030902781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45952.227030902781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45952.227030902781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45952.227030902781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45952.227030902781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45952.227030902781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45952.227030902781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45952.227030902781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45952.227030902781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45952.227030902781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45952.227030902781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45952.227030902781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45952.227030902781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45952.227030902781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45952.227030902781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45952.227030902781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45952.227030902781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45952.227030902781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45952.227030902781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45952.227030902781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45952.227030902781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45952.227030902781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45952.227030902781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45952.227030902781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45952.227030902781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45952.227030902781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45952.227030902781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45952.227030902781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45952.227030902781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45952.227030902781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45952.227030902781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45952.227030902781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45952.227030902781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45952.227030902781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45952.227030902781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45952.227030902781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45952.227030902781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45952.227030902781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45952.227030902781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45952.227030902781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45952.227030902781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45952.227030902781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45952.227030902781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45952.227030902781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45952.227030902781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45952.227030902781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45952.227030902781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45952.227030902781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45952.227030902781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45952.227030902781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45952.227030902781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45952.227030902781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45952.227030902781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45952.227030902781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45952.227030902781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45952.227030902781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45952.227030902781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45952.227030902781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45952.227030902781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45952.227030902781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45952.227030902781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45952.227030902781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45952.227030902781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45952.227030902781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45952.227030902781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45952.227030902781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45952.227030902781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45952.227030902781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45952.227030902781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45952.227030902781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45952.227030902781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45952.227030902781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45952.227030902781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45952.227030902781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45952.227030902781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45952.227030902781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45952.227030902781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45952.227030902781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45952.227030902781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45952.227030902781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45952.227030902781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45952.227030902781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45952.227030902781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45952.227030902781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45952.227030902781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45952.227030902781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45952.227030902781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45952.227030902781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45952.227030902781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45952.227030902781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45952.227030902781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45952.227030902781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45952.227030902781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45952.227030902781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45952.227030902781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45952.227030902781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45952.227030902781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45952.227030902781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45952.227030902781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45952.227030902781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45952.227030902781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45952.227030902781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45952.227030902781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45952.227030902781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45952.227030902781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45952.227030902781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45952.227030902781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45952.227030902781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45952.227030902781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45952.227030902781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45952.227030902781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45952.227030902781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45952.227030902781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45952.227030902781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45952.227030902781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45952.227030902781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45952.227030902781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45952.227030902781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45952.227030902781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45952.227030902781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45952.227030902781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45952.227030902781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45952.227030902781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45952.227030902781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45952.227030902781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45952.227030902781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45952.227030902781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45952.227030902781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45952.227030902781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45952.227030902781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45952.227030902781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45952.227030902781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45952.227030902781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45952.227030902781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45952.227030902781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45952.227030902781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45952.227030902781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45952.227030902781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45952.227030902781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45952.227030902781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45952.227030902781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45952.227030902781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45952.227030902781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45952.227030902781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45952.227030902781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45952.227030902781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45952.227030902781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45952.227030902781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45952.227030902781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45952.227030902781</v>
      </c>
      <c r="H278" s="125"/>
      <c r="I278" s="121" t="str">
        <f>IFERROR(VLOOKUP(D278,DB!A:F,6,0),"")</f>
        <v/>
      </c>
      <c r="J278" s="121" t="str">
        <f>IFERROR(VLOOKUP(D278,DB!A:G,7,0),"")</f>
        <v/>
      </c>
      <c r="K278" s="127"/>
      <c r="L278" s="123" t="str">
        <f>IFERROR(VLOOKUP(D278,DB!A:I,9,0),"")</f>
        <v/>
      </c>
    </row>
    <row r="279" spans="1:12" ht="15" customHeight="1">
      <c r="A279" s="128"/>
      <c r="B279" s="128" t="str">
        <f>IFERROR(VLOOKUP(D279,DB!A:K,11,0),"")</f>
        <v/>
      </c>
      <c r="C279" s="129"/>
      <c r="D279" s="130"/>
      <c r="E279" s="131"/>
      <c r="F279" s="132"/>
      <c r="G279" s="133">
        <f ca="1">IFERROR(NOW()-F279,"")</f>
        <v>45952.227030902781</v>
      </c>
      <c r="H279" s="132"/>
      <c r="I279" s="128" t="str">
        <f>IFERROR(VLOOKUP(D279,DB!A:F,6,0),"")</f>
        <v/>
      </c>
      <c r="J279" s="128" t="str">
        <f>IFERROR(VLOOKUP(D279,DB!A:G,7,0),"")</f>
        <v/>
      </c>
      <c r="K279" s="134"/>
      <c r="L279" s="130" t="str">
        <f>IFERROR(VLOOKUP(D279,DB!A:I,9,0),"")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F8" sqref="F8"/>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39098</v>
      </c>
      <c r="B2" s="37" t="str">
        <f>IFERROR(VLOOKUP(D2,DB!A:K,11,0),"")</f>
        <v>R5</v>
      </c>
      <c r="C2" s="37">
        <v>3</v>
      </c>
      <c r="D2" s="120" t="s">
        <v>36034</v>
      </c>
      <c r="E2" s="37" t="s">
        <v>38998</v>
      </c>
      <c r="F2" s="38">
        <v>45891.832060185188</v>
      </c>
      <c r="G2" s="146">
        <f ca="1">IFERROR(NOW()-F2,"")</f>
        <v>60.394970486107923</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39079</v>
      </c>
      <c r="F3" s="38">
        <v>45926.188877314817</v>
      </c>
      <c r="G3" s="146">
        <f t="shared" ref="G3" ca="1" si="0">IFERROR(NOW()-F3,"")</f>
        <v>26.038153356479597</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7.4554565972212004</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39079</v>
      </c>
      <c r="F5" s="155">
        <v>45948.661111111112</v>
      </c>
      <c r="G5" s="156">
        <f ca="1">IFERROR(NOW()-F5,"")</f>
        <v>3.5659195601838292</v>
      </c>
      <c r="H5" s="155">
        <v>45948.661111111112</v>
      </c>
      <c r="I5" s="154" t="str">
        <f>IFERROR(VLOOKUP(D5,DB!A:F,6,0),"")</f>
        <v>SCECO</v>
      </c>
      <c r="J5" s="154" t="str">
        <f>IFERROR(VLOOKUP(D5,DB!A:G,7,0),"")</f>
        <v>Dead</v>
      </c>
      <c r="K5" s="154" t="s">
        <v>39105</v>
      </c>
      <c r="L5" s="154" t="str">
        <f>IFERROR(VLOOKUP(D5,DB!A:I,9,0),"")</f>
        <v>Latis</v>
      </c>
    </row>
    <row r="6" spans="1:13" ht="15">
      <c r="A6" s="37" t="s">
        <v>39106</v>
      </c>
      <c r="B6" s="37" t="str">
        <f>IFERROR(VLOOKUP(D6,DB!A:K,11,0),"")</f>
        <v>R5</v>
      </c>
      <c r="C6" s="37">
        <v>2</v>
      </c>
      <c r="D6" s="120" t="s">
        <v>38140</v>
      </c>
      <c r="E6" s="37" t="s">
        <v>39079</v>
      </c>
      <c r="F6" s="38">
        <v>45952.223310185182</v>
      </c>
      <c r="G6" s="146">
        <f ca="1">IFERROR(NOW()-F6,"")</f>
        <v>3.7204861146165058E-3</v>
      </c>
      <c r="H6" s="38">
        <v>45952.215520833335</v>
      </c>
      <c r="I6" s="37" t="str">
        <f>IFERROR(VLOOKUP(D6,DB!A:F,6,0),"")</f>
        <v>SCECO</v>
      </c>
      <c r="J6" s="37" t="str">
        <f>IFERROR(VLOOKUP(D6,DB!A:G,7,0),"")</f>
        <v>Haj Removal</v>
      </c>
      <c r="K6" s="37" t="s">
        <v>39107</v>
      </c>
      <c r="L6" s="37" t="str">
        <f>IFERROR(VLOOKUP(D6,DB!A:I,9,0),"")</f>
        <v>Latis</v>
      </c>
      <c r="M6" s="119"/>
    </row>
    <row r="7" spans="1:13" ht="30.75">
      <c r="A7" s="37" t="s">
        <v>39108</v>
      </c>
      <c r="B7" s="37" t="str">
        <f>IFERROR(VLOOKUP(D7,DB!A:K,11,0),"")</f>
        <v>R5</v>
      </c>
      <c r="C7" s="37">
        <v>2</v>
      </c>
      <c r="D7" s="120" t="s">
        <v>38273</v>
      </c>
      <c r="E7" s="37" t="s">
        <v>39079</v>
      </c>
      <c r="F7" s="38" t="s">
        <v>39109</v>
      </c>
      <c r="G7" s="146" t="str">
        <f ca="1">IFERROR(NOW()-F7,"")</f>
        <v/>
      </c>
      <c r="H7" s="38">
        <v>45952.215520833335</v>
      </c>
      <c r="I7" s="37" t="str">
        <f>IFERROR(VLOOKUP(D7,DB!A:F,6,0),"")</f>
        <v>SCECO</v>
      </c>
      <c r="J7" s="37" t="str">
        <f>IFERROR(VLOOKUP(D7,DB!A:G,7,0),"")</f>
        <v>Haj Removal</v>
      </c>
      <c r="K7" s="37" t="s">
        <v>39107</v>
      </c>
      <c r="L7" s="37" t="str">
        <f>IFERROR(VLOOKUP(D7,DB!A:I,9,0),"")</f>
        <v>Latis</v>
      </c>
      <c r="M7" s="119"/>
    </row>
    <row r="8" spans="1:13" ht="30.75">
      <c r="A8" s="37" t="s">
        <v>39108</v>
      </c>
      <c r="B8" s="37" t="str">
        <f>IFERROR(VLOOKUP(D8,DB!A:K,11,0),"")</f>
        <v>R5</v>
      </c>
      <c r="C8" s="37">
        <v>1</v>
      </c>
      <c r="D8" s="120" t="s">
        <v>38299</v>
      </c>
      <c r="E8" s="37" t="s">
        <v>39079</v>
      </c>
      <c r="F8" s="38" t="s">
        <v>39109</v>
      </c>
      <c r="G8" s="146" t="str">
        <f ca="1">IFERROR(NOW()-F8,"")</f>
        <v/>
      </c>
      <c r="H8" s="38">
        <v>45952.215520833335</v>
      </c>
      <c r="I8" s="37" t="str">
        <f>IFERROR(VLOOKUP(D8,DB!A:F,6,0),"")</f>
        <v>SCECO</v>
      </c>
      <c r="J8" s="37" t="str">
        <f>IFERROR(VLOOKUP(D8,DB!A:G,7,0),"")</f>
        <v>Haj Removal</v>
      </c>
      <c r="K8" s="37" t="s">
        <v>39107</v>
      </c>
      <c r="L8" s="37" t="str">
        <f>IFERROR(VLOOKUP(D8,DB!A:I,9,0),"")</f>
        <v>Latis</v>
      </c>
      <c r="M8" s="119"/>
    </row>
    <row r="9" spans="1:13" ht="15">
      <c r="A9" s="161"/>
      <c r="B9" s="161" t="str">
        <f>IFERROR(VLOOKUP(D9,DB!A:K,11,0),"")</f>
        <v/>
      </c>
      <c r="C9" s="161"/>
      <c r="D9" s="161"/>
      <c r="E9" s="161"/>
      <c r="F9" s="162"/>
      <c r="G9" s="163">
        <f ca="1">IFERROR(NOW()-F9,"")</f>
        <v>45952.227030671296</v>
      </c>
      <c r="H9" s="162"/>
      <c r="I9" s="161" t="str">
        <f>IFERROR(VLOOKUP(D9,DB!A:F,6,0),"")</f>
        <v/>
      </c>
      <c r="J9" s="161" t="str">
        <f>IFERROR(VLOOKUP(D9,DB!A:G,7,0),"")</f>
        <v/>
      </c>
      <c r="K9" s="161"/>
      <c r="L9" s="161" t="str">
        <f>IFERROR(VLOOKUP(D9,DB!A:I,9,0),"")</f>
        <v/>
      </c>
    </row>
    <row r="10" spans="1:13" ht="15">
      <c r="A10" s="161"/>
      <c r="B10" s="161" t="str">
        <f>IFERROR(VLOOKUP(D10,DB!A:K,11,0),"")</f>
        <v/>
      </c>
      <c r="C10" s="161"/>
      <c r="D10"/>
      <c r="E10" s="161"/>
      <c r="F10" s="162"/>
      <c r="G10" s="163">
        <f ca="1">IFERROR(NOW()-F10,"")</f>
        <v>45952.227030671296</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45952.227030671296</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45952.227030671296</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45952.227030671296</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45952.227030671296</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45952.227030671296</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45952.227030671296</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45952.227030671296</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45952.227030671296</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45952.227030671296</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45952.227030671296</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45952.227030671296</v>
      </c>
      <c r="H21" s="162"/>
      <c r="I21" s="161" t="str">
        <f>IFERROR(VLOOKUP(D21,DB!A:F,6,0),"")</f>
        <v/>
      </c>
      <c r="J21" s="161" t="str">
        <f>IFERROR(VLOOKUP(D21,DB!A:G,7,0),"")</f>
        <v/>
      </c>
      <c r="K21" s="161"/>
      <c r="L21" s="161" t="str">
        <f>IFERROR(VLOOKUP(D21,DB!A:I,9,0),"")</f>
        <v/>
      </c>
    </row>
    <row r="22" spans="1:12" ht="15">
      <c r="A22" s="161"/>
      <c r="B22" s="161" t="str">
        <f>IFERROR(VLOOKUP(D22,DB!A:K,11,0),"")</f>
        <v/>
      </c>
      <c r="C22" s="161"/>
      <c r="D22" s="157"/>
      <c r="E22" s="161"/>
      <c r="F22" s="162"/>
      <c r="G22" s="163">
        <f ca="1">IFERROR(NOW()-F22,"")</f>
        <v>45952.227030671296</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45952.227030671296</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45952.227030671296</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45952.227030671296</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45952.227030671296</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45952.227030671296</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45952.227030671296</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45952.227030671296</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45952.227030671296</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45952.227030671296</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45952.227030671296</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45952.227030671296</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45952.227030671296</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45952.227030671296</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45952.227030671296</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45952.227030671296</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45952.227030671296</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45952.227030671296</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45952.227030671296</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45952.227030671296</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45952.227030671296</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45952.227030671296</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45952.227030671296</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45952.227030671296</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45952.227030671296</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45952.227030671296</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45952.227030671296</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45952.227030671296</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45952.227030671296</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45952.227030671296</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45952.227030671296</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45952.227030671296</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45952.227030671296</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45952.227030671296</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45952.227030671296</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45952.227030671296</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45952.227030671296</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45952.227030671296</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45952.227030671296</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45952.227030671296</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45952.227030671296</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45952.227030671296</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45952.227030671296</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45952.227030671296</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45952.227030671296</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45952.227030671296</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45952.227030671296</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45952.227030671296</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45952.227030671296</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45952.227030671296</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45952.227030671296</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45952.227030671296</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45952.227030671296</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45952.227030671296</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45952.227030671296</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45952.227030671296</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45952.227030671296</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45952.227030671296</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45952.227030671296</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45952.227030671296</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45952.227030671296</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45952.227030671296</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45952.227030671296</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45952.227030671296</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45952.227030671296</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45952.227030671296</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45952.227030671296</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45952.227030671296</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45952.227030671296</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45952.227030671296</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45952.227030671296</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45952.227030671296</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45952.227030671296</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45952.227030671296</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45952.227030671296</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45952.227030671296</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45952.227030671296</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45952.227030671296</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45952.227030671296</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45952.227030671296</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45952.227030671296</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45952.227030671296</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45952.227030671296</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45952.227030671296</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45952.227030671296</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45952.227030671296</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45952.227030671296</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45952.227030671296</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45952.227030671296</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45952.227030671296</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45952.227030671296</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45952.227030671296</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45952.227030671296</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45952.227030671296</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45952.227030671296</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45952.227030671296</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45952.227030671296</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45952.227030671296</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45952.227030671296</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45952.227030671296</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45952.227030671296</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45952.227030671296</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45952.227030671296</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45952.227030671296</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45952.227030671296</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45952.227030671296</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45952.227030671296</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45952.227030671296</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45952.227030671296</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45952.227030671296</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45952.227030671296</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45952.227030671296</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45952.227030671296</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45952.227030671296</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45952.227030671296</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45952.227030671296</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45952.227030671296</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45952.227030671296</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45952.227030671296</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45952.227030671296</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45952.227030671296</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45952.227030671296</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45952.227030671296</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45952.227030671296</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45952.227030671296</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45952.227030671296</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45952.227030671296</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45952.227030671296</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45952.227030671296</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45952.227030671296</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45952.227030671296</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45952.227030671296</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45952.227030671296</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45952.227030671296</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45952.227030671296</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45952.227030671296</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45952.227030671296</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45952.227030671296</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45952.227030671296</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45952.227030671296</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45952.227030671296</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45952.227030671296</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45952.227030671296</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45952.227030671296</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45952.227030671296</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45952.227030671296</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45952.227030671296</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45952.227030671296</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45952.227030671296</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45952.227030671296</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45952.227030671296</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45952.227030671296</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45952.227030671296</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45952.227030671296</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45952.227030671296</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45952.227030671296</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45952.227030671296</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45952.227030671296</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45952.227030671296</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45952.227030671296</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45952.227030671296</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45952.227030671296</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45952.227030671296</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45952.227030671296</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45952.227030671296</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45952.227030671296</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45952.227030671296</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45952.227030671296</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45952.227030671296</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45952.227030671296</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45952.227030671296</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45952.227030671296</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45952.227030671296</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45952.227030671296</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45952.227030671296</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45952.227030671296</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45952.227030671296</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45952.227030671296</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45952.227030671296</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45952.227030671296</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45952.227030671296</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45952.227030671296</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45952.227030671296</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45952.227030671296</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45952.227030671296</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45952.227030671296</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45952.227030671296</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45952.227030671296</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45952.227030671296</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45952.227030671296</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45952.227030671296</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45952.227030671296</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45952.227030671296</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45952.227030671296</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45952.227030671296</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45952.227030671296</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45952.227030671296</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45952.227030671296</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45952.227030671296</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45952.227030671296</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45952.227030671296</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45952.227030671296</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45952.227030671296</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45952.227030671296</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45952.227030671296</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45952.227030671296</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45952.227030671296</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45952.227030671296</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45952.227030671296</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45952.227030671296</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45952.227030671296</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45952.227030671296</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45952.227030671296</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45952.227030671296</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45952.227030671296</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45952.227030671296</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45952.227030671296</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45952.227030671296</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45952.227030671296</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45952.227030671296</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45952.227030671296</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45952.227030671296</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45952.227030671296</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45952.227030671296</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45952.227030671296</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45952.227030671296</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45952.227030671296</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45952.227030671296</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45952.227030671296</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45952.227030671296</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45952.227030671296</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45952.227030671296</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45952.227030671296</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45952.227030671296</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45952.227030671296</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45952.227030671296</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45952.227030671296</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45952.227030671296</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45952.227030671296</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45952.227030671296</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45952.227030671296</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45952.227030671296</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45952.227030671296</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45952.227030671296</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45952.227030671296</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45952.227030671296</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45952.227030671296</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45952.227030671296</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45952.227030671296</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45952.227030671296</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45952.227030671296</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45952.227030671296</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45952.227030671296</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45952.227030671296</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45952.227030671296</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45952.227030671296</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45952.227030671296</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45952.227030671296</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45952.227030671296</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45952.227030671296</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45952.227030671296</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45952.227030671296</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45952.227030671296</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45952.227030671296</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45952.227030671296</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45952.227030671296</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45952.227030671296</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45952.227030671296</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45952.227030671296</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45952.227030671296</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45952.227030671296</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45952.227030671296</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45952.227030671296</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45952.227030671296</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45952.227030671296</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45952.227030671296</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45952.227030671296</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45952.227030671296</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45952.227030671296</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45952.227030671296</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45952.227030671296</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45952.227030671296</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45952.227030671296</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45952.227030671296</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45952.227030671296</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45952.227030671296</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45952.227030671296</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45952.227030671296</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45952.227030671296</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45952.227030671296</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45952.227030671296</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45952.227030671296</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45952.227030671296</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45952.227030671296</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45952.227030671296</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45952.227030671296</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45952.227030671296</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45952.227030671296</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45952.227030671296</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45952.227030671296</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45952.227030671296</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45952.227030671296</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45952.227030671296</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45952.227030671296</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45952.227030671296</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45952.227030671296</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45952.227030671296</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45952.227030671296</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45952.227030671296</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45952.227030671296</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45952.227030671296</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45952.227030671296</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45952.227030671296</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45952.227030671296</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45952.227030671296</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45952.227030671296</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45952.227030671296</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45952.227030671296</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45952.227030671296</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45952.227030671296</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45952.227030671296</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45952.227030671296</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45952.227030671296</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45952.227030671296</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45952.227030671296</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45952.227030671296</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45952.227030671296</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45952.227030671296</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45952.227030671296</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45952.227030671296</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45952.227030671296</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45952.227030671296</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45952.227030671296</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45952.227030671296</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45952.227030671296</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45952.227030671296</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45952.227030671296</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45952.227030671296</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45952.227030671296</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45952.227030671296</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45952.227030671296</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45952.227030671296</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45952.227030671296</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45952.227030671296</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45952.227030671296</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45952.227030671296</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45952.227030671296</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45952.227030671296</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45952.227030671296</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45952.227030671296</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45952.227030671296</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45952.227030671296</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45952.227030671296</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45952.227030671296</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45952.227030671296</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45952.227030671296</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45952.227030671296</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45952.227030671296</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45952.227030671296</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45952.227030671296</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45952.227030671296</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45952.227030671296</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45952.227030671296</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45952.227030671296</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45952.227030671296</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45952.227030671296</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45952.227030671296</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45952.227030671296</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45952.227030671296</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45952.227030671296</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45952.227030671296</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45952.227030671296</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45952.227030671296</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45952.227030671296</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45952.227030671296</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45952.227030671296</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45952.227030671296</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45952.227030671296</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45952.227030671296</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45952.227030671296</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45952.227030671296</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45952.227030671296</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45952.227030671296</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45952.227030671296</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45952.227030671296</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45952.227030671296</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45952.227030671296</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45952.227030671296</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45952.227030671296</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45952.227030671296</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45952.227030671296</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45952.227030671296</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45952.227030671296</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45952.227030671296</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45952.227030671296</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45952.227030671296</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45952.227030671296</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45952.227030671296</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45952.227030671296</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45952.227030671296</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45952.227030671296</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45952.227030671296</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45952.227030671296</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45952.227030671296</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45952.227030671296</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45952.227030671296</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45952.227030671296</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45952.227030671296</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45952.227030671296</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45952.227030671296</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45952.227030671296</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45952.227030671296</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45952.227030671296</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45952.227030671296</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45952.227030671296</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45952.227030671296</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45952.227030671296</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45952.227030671296</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45952.227030671296</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45952.227030671296</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45952.227030671296</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45952.227030671296</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45952.227030671296</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45952.227030671296</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45952.227030671296</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45952.227030671296</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45952.227030671296</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45952.227030671296</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45952.227030671296</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45952.227030671296</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45952.227030671296</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45952.227030671296</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45952.227030671296</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45952.227030671296</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45952.227030671296</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45952.227030671296</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45952.227030671296</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45952.227030671296</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45952.227030671296</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45952.227030671296</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45952.227030671296</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45952.227030671296</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45952.227030671296</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45952.227030671296</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45952.227030671296</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45952.227030671296</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45952.227030671296</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45952.227030671296</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45952.227030671296</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45952.227030671296</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45952.227030671296</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45952.227030671296</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45952.227030671296</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45952.227030671296</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45952.227030671296</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45952.227030671296</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45952.227030671296</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45952.227030671296</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45952.227030671296</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45952.227030671296</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45952.227030671296</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45952.227030671296</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45952.227030671296</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45952.227030671296</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45952.227030671296</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45952.227030671296</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45952.227030671296</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45952.227030671296</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45952.227030671296</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45952.227030671296</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45952.227030671296</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45952.227030671296</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45952.227030671296</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45952.227030671296</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45952.227030671296</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45952.227030671296</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45952.227030671296</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45952.227030671296</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45952.227030671296</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45952.227030671296</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45952.227030671296</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45952.227030671296</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45952.227030671296</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45952.227030671296</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45952.227030671296</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45952.227030671296</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45952.227030671296</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45952.227030671296</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45952.227030671296</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45952.227030671296</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45952.227030671296</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45952.227030671296</v>
      </c>
      <c r="H513" s="162"/>
      <c r="I513" s="161" t="str">
        <f>IFERROR(VLOOKUP(D513,DB!A:F,6,0),"")</f>
        <v/>
      </c>
      <c r="J513" s="161" t="str">
        <f>IFERROR(VLOOKUP(D513,DB!A:G,7,0),"")</f>
        <v/>
      </c>
      <c r="K513" s="161"/>
      <c r="L513" s="161" t="str">
        <f>IFERROR(VLOOKUP(D513,DB!A:I,9,0),"")</f>
        <v/>
      </c>
    </row>
    <row r="514" spans="1:12" ht="15">
      <c r="A514" s="161"/>
      <c r="B514" s="161" t="str">
        <f>IFERROR(VLOOKUP(D514,DB!A:K,11,0),"")</f>
        <v/>
      </c>
      <c r="C514" s="161"/>
      <c r="D514" s="161"/>
      <c r="E514" s="161"/>
      <c r="F514" s="162"/>
      <c r="G514" s="163">
        <f ca="1">IFERROR(NOW()-F514,"")</f>
        <v>45952.227030671296</v>
      </c>
      <c r="H514" s="162"/>
      <c r="I514" s="161" t="str">
        <f>IFERROR(VLOOKUP(D514,DB!A:F,6,0),"")</f>
        <v/>
      </c>
      <c r="J514" s="161" t="str">
        <f>IFERROR(VLOOKUP(D514,DB!A:G,7,0),"")</f>
        <v/>
      </c>
      <c r="K514" s="161"/>
      <c r="L514" s="161" t="str">
        <f>IFERROR(VLOOKUP(D514,DB!A:I,9,0),"")</f>
        <v/>
      </c>
    </row>
    <row r="515" spans="1:12" ht="15">
      <c r="A515" s="161"/>
      <c r="B515" s="161" t="str">
        <f>IFERROR(VLOOKUP(D515,DB!A:K,11,0),"")</f>
        <v/>
      </c>
      <c r="C515" s="161"/>
      <c r="D515" s="161"/>
      <c r="E515" s="161"/>
      <c r="F515" s="162"/>
      <c r="G515" s="163">
        <f ca="1">IFERROR(NOW()-F515,"")</f>
        <v>45952.227030671296</v>
      </c>
      <c r="H515" s="162"/>
      <c r="I515" s="161" t="str">
        <f>IFERROR(VLOOKUP(D515,DB!A:F,6,0),"")</f>
        <v/>
      </c>
      <c r="J515" s="161" t="str">
        <f>IFERROR(VLOOKUP(D515,DB!A:G,7,0),"")</f>
        <v/>
      </c>
      <c r="K515" s="161"/>
      <c r="L515" s="161" t="str">
        <f>IFERROR(VLOOKUP(D515,DB!A:I,9,0),"")</f>
        <v/>
      </c>
    </row>
    <row r="516" spans="1:12" ht="15">
      <c r="A516" s="161"/>
      <c r="B516" s="161" t="str">
        <f>IFERROR(VLOOKUP(D516,DB!A:K,11,0),"")</f>
        <v/>
      </c>
      <c r="C516" s="161"/>
      <c r="D516" s="161"/>
      <c r="E516" s="161"/>
      <c r="F516" s="162"/>
      <c r="G516" s="163">
        <f ca="1">IFERROR(NOW()-F516,"")</f>
        <v>45952.227030671296</v>
      </c>
      <c r="H516" s="162"/>
      <c r="I516" s="161" t="str">
        <f>IFERROR(VLOOKUP(D516,DB!A:F,6,0),"")</f>
        <v/>
      </c>
      <c r="J516" s="161" t="str">
        <f>IFERROR(VLOOKUP(D516,DB!A:G,7,0),"")</f>
        <v/>
      </c>
      <c r="K516" s="161"/>
      <c r="L516" s="161" t="str">
        <f>IFERROR(VLOOKUP(D516,DB!A:I,9,0),"")</f>
        <v/>
      </c>
    </row>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6" ht="15"/>
    <row r="627" ht="15"/>
    <row r="629" ht="15"/>
    <row r="630" ht="15"/>
    <row r="631" ht="15"/>
    <row r="632" ht="15"/>
    <row r="634" ht="15"/>
    <row r="635" ht="15"/>
    <row r="642" ht="15"/>
    <row r="643" ht="15"/>
    <row r="644" ht="15"/>
    <row r="645" ht="15"/>
    <row r="646" ht="15"/>
    <row r="647" ht="15"/>
    <row r="650" ht="15"/>
    <row r="651" ht="15"/>
    <row r="652" ht="15"/>
    <row r="653" ht="15"/>
    <row r="654" ht="15"/>
    <row r="655" ht="15"/>
    <row r="656" ht="15"/>
    <row r="657" ht="15"/>
    <row r="658" ht="15"/>
    <row r="659" ht="15"/>
    <row r="660" ht="15"/>
    <row r="661"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755" ht="15"/>
    <row r="756" ht="15"/>
    <row r="757" ht="15"/>
    <row r="758" ht="15"/>
    <row r="759" ht="15"/>
    <row r="760" ht="15"/>
    <row r="761" ht="15"/>
    <row r="762" ht="15"/>
    <row r="763" ht="15"/>
    <row r="764"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9" ht="15"/>
    <row r="850"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3" ht="15"/>
    <row r="884" ht="15"/>
    <row r="1054" ht="15"/>
    <row r="1055" ht="15"/>
    <row r="1056" ht="15"/>
    <row r="1057" ht="15"/>
    <row r="1058" ht="15"/>
    <row r="1059" ht="15"/>
    <row r="1065" ht="15"/>
    <row r="1066" ht="15"/>
    <row r="1067" ht="15"/>
    <row r="1068" ht="15"/>
    <row r="1069" ht="15"/>
    <row r="1070" ht="15"/>
    <row r="1071"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2" ht="15"/>
    <row r="1123" ht="15"/>
    <row r="1129" ht="15"/>
    <row r="1130" ht="15"/>
    <row r="1132" ht="15"/>
    <row r="1133" ht="15"/>
    <row r="1134" ht="15"/>
    <row r="1135" ht="15"/>
    <row r="1136" ht="15"/>
    <row r="1137" ht="15"/>
    <row r="1138" ht="15"/>
    <row r="1140" ht="15"/>
    <row r="1141" ht="15"/>
    <row r="1142"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11" ht="15"/>
    <row r="1212" ht="15"/>
    <row r="1213" ht="15"/>
    <row r="1214" ht="15"/>
    <row r="1215" ht="15"/>
    <row r="1216" ht="15"/>
    <row r="1217"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7"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7" ht="15"/>
    <row r="1278" ht="15"/>
    <row r="1281" ht="15"/>
    <row r="1282" ht="15"/>
    <row r="1283" ht="15"/>
    <row r="1284" ht="15"/>
    <row r="1285" ht="15"/>
    <row r="1286" ht="15"/>
    <row r="1287" ht="15"/>
    <row r="1288" ht="15"/>
    <row r="1291" ht="15"/>
    <row r="1292" ht="15"/>
    <row r="1293" ht="15"/>
    <row r="1294" ht="15"/>
    <row r="1295" ht="15"/>
    <row r="1296" ht="15"/>
    <row r="1297" ht="15"/>
    <row r="1298" ht="15"/>
    <row r="1299" ht="15"/>
    <row r="1300" ht="15"/>
    <row r="1301" ht="15"/>
    <row r="1302" ht="15"/>
    <row r="1304" ht="15"/>
    <row r="1305" ht="15"/>
    <row r="1306" ht="15"/>
    <row r="1309" ht="15"/>
    <row r="1311" ht="15"/>
    <row r="1313" ht="15"/>
    <row r="1316" ht="15"/>
    <row r="1317" ht="15"/>
    <row r="1318" ht="15"/>
    <row r="1320" ht="15"/>
    <row r="1322" ht="15"/>
    <row r="1323" ht="15"/>
    <row r="1324" ht="15"/>
    <row r="1325" ht="15"/>
    <row r="1326" ht="15"/>
    <row r="1328" ht="15"/>
    <row r="1329" ht="15"/>
    <row r="1330" ht="15"/>
    <row r="1331" ht="15"/>
    <row r="1333" ht="15"/>
    <row r="1335" ht="15"/>
  </sheetData>
  <dataValidations count="2">
    <dataValidation allowBlank="1" showInputMessage="1" showErrorMessage="1" sqref="E1" xr:uid="{920C6338-E771-4DAE-8C89-92A9093EA4DE}"/>
    <dataValidation type="list" allowBlank="1" showInputMessage="1" showErrorMessage="1" sqref="E2:E5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
  <sheetViews>
    <sheetView workbookViewId="0">
      <selection activeCell="F3" sqref="F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45952.227030671296</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45952.227030671296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45952.227030671296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45952.227030671296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45952.227030671296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45952.227030671296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45952.227030671296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45952.227030671296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45952.227030671296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45952.227030671296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45952.227030671296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45952.227030671296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45952.227030671296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45952.227030671296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45952.227030671296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45952.227030671296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45952.227030671296</v>
      </c>
      <c r="H18" s="109"/>
      <c r="I18" s="105" t="str">
        <f>IFERROR(VLOOKUP(D18,DB!A:F,6,0),"")</f>
        <v/>
      </c>
      <c r="J18" s="104" t="str">
        <f>IFERROR(VLOOKUP(D18,DB!A:G,7,0),"")</f>
        <v/>
      </c>
      <c r="K18" s="110"/>
      <c r="L18" s="111" t="str">
        <f>IFERROR(VLOOKUP(D18,DB!A:I,9,0),"")</f>
        <v/>
      </c>
    </row>
  </sheetData>
  <dataValidations count="2">
    <dataValidation allowBlank="1" showInputMessage="1" showErrorMessage="1" sqref="E1" xr:uid="{380493DB-286A-4683-AF55-C78F04945A49}"/>
    <dataValidation type="list" allowBlank="1" showInputMessage="1" showErrorMessage="1" sqref="E2:E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2025-10-22T02:26:56Z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